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5"/>
  </bookViews>
  <sheets>
    <sheet name="муж " sheetId="1" r:id="rId1"/>
    <sheet name="жен" sheetId="2" r:id="rId2"/>
    <sheet name="комм" sheetId="3" r:id="rId3"/>
    <sheet name="финал муж" sheetId="4" r:id="rId4"/>
    <sheet name="финал жен" sheetId="5" r:id="rId5"/>
    <sheet name="пары" sheetId="6" r:id="rId6"/>
    <sheet name="финал ком" sheetId="7" r:id="rId7"/>
    <sheet name=" места" sheetId="8" r:id="rId8"/>
  </sheets>
  <definedNames>
    <definedName name="_xlnm.Print_Area" localSheetId="7">' места'!$A$2:$G$108</definedName>
    <definedName name="_xlnm.Print_Area" localSheetId="1">'жен'!$A$2:$V$37</definedName>
    <definedName name="_xlnm.Print_Area" localSheetId="2">'комм'!$A$2:$M$21</definedName>
    <definedName name="_xlnm.Print_Area" localSheetId="0">'муж '!$A$2:$V$78</definedName>
    <definedName name="_xlnm.Print_Area" localSheetId="4">'финал жен'!$A$1:$W$27</definedName>
    <definedName name="_xlnm.Print_Area" localSheetId="3">'финал муж'!$A$1:$W$27</definedName>
  </definedNames>
  <calcPr fullCalcOnLoad="1"/>
</workbook>
</file>

<file path=xl/sharedStrings.xml><?xml version="1.0" encoding="utf-8"?>
<sst xmlns="http://schemas.openxmlformats.org/spreadsheetml/2006/main" count="996" uniqueCount="220">
  <si>
    <t>место</t>
  </si>
  <si>
    <t>ФАМИЛИЯ ИМЯ</t>
  </si>
  <si>
    <t>КЛУБ, ГОРОД</t>
  </si>
  <si>
    <t>1 игра</t>
  </si>
  <si>
    <t>2 игра</t>
  </si>
  <si>
    <t>3 игра</t>
  </si>
  <si>
    <t>4 игра</t>
  </si>
  <si>
    <t>5игра</t>
  </si>
  <si>
    <t>6 игра</t>
  </si>
  <si>
    <t>7 игра</t>
  </si>
  <si>
    <t>8 игра</t>
  </si>
  <si>
    <t>9 игра</t>
  </si>
  <si>
    <t>10 игра</t>
  </si>
  <si>
    <t>11 игра</t>
  </si>
  <si>
    <t>12 игра</t>
  </si>
  <si>
    <t>ФИНАЛ</t>
  </si>
  <si>
    <t>Победитель</t>
  </si>
  <si>
    <t>Соперниками входящим игрокам с 05 по 08 и с 01 по 04 места, становятся победители предыдущих раундов с наибольшим номером соответственно</t>
  </si>
  <si>
    <t>1 раунд</t>
  </si>
  <si>
    <t>2 раунд</t>
  </si>
  <si>
    <t>3 раунд</t>
  </si>
  <si>
    <t>№</t>
  </si>
  <si>
    <t>женщины</t>
  </si>
  <si>
    <t>мужчины</t>
  </si>
  <si>
    <t>средний за 6 игр</t>
  </si>
  <si>
    <t>всего за 6 игр</t>
  </si>
  <si>
    <t>Фамилия Имя</t>
  </si>
  <si>
    <t>ПОБЕДИТЕЛЬ</t>
  </si>
  <si>
    <t>РЕЗУЛЬТАТЫ КВАЛИФИКАЦИИ   спорт</t>
  </si>
  <si>
    <t>ЖЕНЩИНЫ</t>
  </si>
  <si>
    <t>МУЖЧИНЫ</t>
  </si>
  <si>
    <t xml:space="preserve">средний за 12 игр </t>
  </si>
  <si>
    <t>всего за 12 игр</t>
  </si>
  <si>
    <t>макс</t>
  </si>
  <si>
    <t>Стыковые матчи</t>
  </si>
  <si>
    <t>Звание</t>
  </si>
  <si>
    <t>4 раунд</t>
  </si>
  <si>
    <t>5 раунд</t>
  </si>
  <si>
    <t>гандикап</t>
  </si>
  <si>
    <t>сумма</t>
  </si>
  <si>
    <t>Всероссийские соревнования по боулингу 2011</t>
  </si>
  <si>
    <t>05.09. - 10.09.2011 г.                                    г. Иркутск</t>
  </si>
  <si>
    <t>Кубок Байкала 2011</t>
  </si>
  <si>
    <t>ВСЕРОССИЙСКИЕ СОРЕВНОВАНИЯ ПО БОУЛИНГУ 2011</t>
  </si>
  <si>
    <t>05.09.-10.09.2011                    г. Иркутск</t>
  </si>
  <si>
    <t>Всероссийские соревнования 2011</t>
  </si>
  <si>
    <t>"Кубок Байкала 2011"</t>
  </si>
  <si>
    <t xml:space="preserve"> "Кубок Байкала 2011"</t>
  </si>
  <si>
    <t>05.09. - 10.09.2011 г.                    г. Иркутск</t>
  </si>
  <si>
    <t>6 раунд</t>
  </si>
  <si>
    <t>7 раунд</t>
  </si>
  <si>
    <t>ФИО 1</t>
  </si>
  <si>
    <t>ФИО 2</t>
  </si>
  <si>
    <t>Рез-т пары</t>
  </si>
  <si>
    <t>ср.р-т</t>
  </si>
  <si>
    <t>Красноштанов Антон</t>
  </si>
  <si>
    <t xml:space="preserve">результат 1 </t>
  </si>
  <si>
    <t xml:space="preserve">результат 2 </t>
  </si>
  <si>
    <t xml:space="preserve">                                            Кубок Байкала 2011</t>
  </si>
  <si>
    <t>Рангин Юрий</t>
  </si>
  <si>
    <t>Шульгин Дмитрий</t>
  </si>
  <si>
    <t>Баранов Дмитрий</t>
  </si>
  <si>
    <t>Федотов Роман</t>
  </si>
  <si>
    <t>Перевозчиков Игорь</t>
  </si>
  <si>
    <t>Репалов Всеволод</t>
  </si>
  <si>
    <t>Ушакова Кристина</t>
  </si>
  <si>
    <t>Милкина Юлия</t>
  </si>
  <si>
    <t>Рупасов Евгений</t>
  </si>
  <si>
    <t>Юргин Виктор</t>
  </si>
  <si>
    <t>Юргин Иван</t>
  </si>
  <si>
    <t>Бадин Вадим</t>
  </si>
  <si>
    <t>Беленький Михаил</t>
  </si>
  <si>
    <t>Гречушкин Юрий</t>
  </si>
  <si>
    <t>Федотов Владимир</t>
  </si>
  <si>
    <t>Шемазашвили Коба</t>
  </si>
  <si>
    <t>7 миля, ФСБИО</t>
  </si>
  <si>
    <t>Космодром, Иркутск</t>
  </si>
  <si>
    <t>Барнаул</t>
  </si>
  <si>
    <t>Новосибирск</t>
  </si>
  <si>
    <t>Ангарск</t>
  </si>
  <si>
    <t>Красноярск</t>
  </si>
  <si>
    <t>кмс</t>
  </si>
  <si>
    <t>МС</t>
  </si>
  <si>
    <t>Дмитриев Сергей</t>
  </si>
  <si>
    <t>Терехов Александр</t>
  </si>
  <si>
    <t>Филиппов Владислав</t>
  </si>
  <si>
    <t>Рангин Владимир</t>
  </si>
  <si>
    <t>Сметанин Владислав</t>
  </si>
  <si>
    <t>Патис Артур</t>
  </si>
  <si>
    <t>Поторочин Владимир</t>
  </si>
  <si>
    <t>Мельникова Алена</t>
  </si>
  <si>
    <t>Усов Леонид</t>
  </si>
  <si>
    <t>1 взр.</t>
  </si>
  <si>
    <t>Власенко Андрей</t>
  </si>
  <si>
    <t>Мельникова Анастасия</t>
  </si>
  <si>
    <t>Арукаева Елена</t>
  </si>
  <si>
    <t>Филиппов Игорь</t>
  </si>
  <si>
    <t>Иванов Василий</t>
  </si>
  <si>
    <t>Магонов Иван</t>
  </si>
  <si>
    <t>Шатваров Жан</t>
  </si>
  <si>
    <t>Петросян Гарик</t>
  </si>
  <si>
    <t>Улан-Удэ</t>
  </si>
  <si>
    <t>Магонова Дарья</t>
  </si>
  <si>
    <t>Горшенин Андрей</t>
  </si>
  <si>
    <t>Вайнер Евгений</t>
  </si>
  <si>
    <t>Мельников Дмитрий</t>
  </si>
  <si>
    <t>Демченко Александр</t>
  </si>
  <si>
    <t xml:space="preserve">Печорин Виталий </t>
  </si>
  <si>
    <t>Попова Людмила</t>
  </si>
  <si>
    <t>Плотников Николай</t>
  </si>
  <si>
    <t>Пачерских Елена</t>
  </si>
  <si>
    <t>Кравченко Марина</t>
  </si>
  <si>
    <t>Рахманский Евгений</t>
  </si>
  <si>
    <t>Абрамов Евгений</t>
  </si>
  <si>
    <t>Рыбачков Вячеслав</t>
  </si>
  <si>
    <t>Усова Мария</t>
  </si>
  <si>
    <t xml:space="preserve">                           05.09. - 10.09.2011 г.                г. Иркутск</t>
  </si>
  <si>
    <t>Рябов Сергей</t>
  </si>
  <si>
    <t>Косменюк Алена</t>
  </si>
  <si>
    <t>Машуков Александр</t>
  </si>
  <si>
    <t>Вайнер Милана</t>
  </si>
  <si>
    <t>Климов Алексей</t>
  </si>
  <si>
    <t>Владивосток</t>
  </si>
  <si>
    <t>Мамонтов Алексей</t>
  </si>
  <si>
    <t>Омск</t>
  </si>
  <si>
    <t>Теряев Алексей</t>
  </si>
  <si>
    <t>Родкин Николай</t>
  </si>
  <si>
    <t>Удин Константин</t>
  </si>
  <si>
    <t>Дарьенко Владимир</t>
  </si>
  <si>
    <t>Коршунова Наталья</t>
  </si>
  <si>
    <t>Сороколет Юлия</t>
  </si>
  <si>
    <t>Зорина Мария</t>
  </si>
  <si>
    <t>Братск</t>
  </si>
  <si>
    <t>Галиев Илсур</t>
  </si>
  <si>
    <t>Причко Олег</t>
  </si>
  <si>
    <t>Радюк Михаил</t>
  </si>
  <si>
    <t>Радюк Сергей</t>
  </si>
  <si>
    <t>Семенов Иван</t>
  </si>
  <si>
    <t>Москва</t>
  </si>
  <si>
    <t>Кобельков Максим</t>
  </si>
  <si>
    <t>Магнитогорск</t>
  </si>
  <si>
    <t>Галочкин Алексей</t>
  </si>
  <si>
    <t>Новокузнецк</t>
  </si>
  <si>
    <t>Поторочин Филипп</t>
  </si>
  <si>
    <t>Минеев Евгений</t>
  </si>
  <si>
    <t>Пермь</t>
  </si>
  <si>
    <t>Паршуков Алексей</t>
  </si>
  <si>
    <t>Екатеринбург</t>
  </si>
  <si>
    <t>Мухлынин Александр</t>
  </si>
  <si>
    <t>Сафронович Борис</t>
  </si>
  <si>
    <t>Удина Ирина</t>
  </si>
  <si>
    <t>Замаратский Руслан</t>
  </si>
  <si>
    <t>Симонова Татьяна</t>
  </si>
  <si>
    <t>Латкина Олеся</t>
  </si>
  <si>
    <t>Глазков Юрий</t>
  </si>
  <si>
    <t>Глазкова Лиана</t>
  </si>
  <si>
    <t>Пономарева Анастасия</t>
  </si>
  <si>
    <t>Пономарев Евгений</t>
  </si>
  <si>
    <t>Губов Игорь</t>
  </si>
  <si>
    <t>Граур Вячеслав</t>
  </si>
  <si>
    <t>Граур Марина</t>
  </si>
  <si>
    <t>Судат Максим</t>
  </si>
  <si>
    <t>Тюмень</t>
  </si>
  <si>
    <t>Горбунов Виталий</t>
  </si>
  <si>
    <t>Челябинск</t>
  </si>
  <si>
    <t>Моловичко Михаил</t>
  </si>
  <si>
    <t>Попов Сергей</t>
  </si>
  <si>
    <t>Кондратьев Алексей</t>
  </si>
  <si>
    <t>Петрова Елена</t>
  </si>
  <si>
    <t>Шешеня Татьяна</t>
  </si>
  <si>
    <t>Влаев Федор</t>
  </si>
  <si>
    <t>Панфилова Евгения</t>
  </si>
  <si>
    <t>Пуляев Владимир</t>
  </si>
  <si>
    <t>Тимохин Сергей</t>
  </si>
  <si>
    <t>Лупилин Алексей</t>
  </si>
  <si>
    <t>Мурманск</t>
  </si>
  <si>
    <t>Умнякова Надежда</t>
  </si>
  <si>
    <t>Цеховская Елена</t>
  </si>
  <si>
    <t>Салимов Александр</t>
  </si>
  <si>
    <t>Турбина, Улан-Удэ</t>
  </si>
  <si>
    <t>Музыка Игорь</t>
  </si>
  <si>
    <t>Крючков Александр</t>
  </si>
  <si>
    <t>Можаров Владимир</t>
  </si>
  <si>
    <t>Семенов Михаил</t>
  </si>
  <si>
    <t>Табачкова Ольга</t>
  </si>
  <si>
    <t xml:space="preserve"> </t>
  </si>
  <si>
    <t>десперадо</t>
  </si>
  <si>
    <t>степ-аут</t>
  </si>
  <si>
    <t>Галиев</t>
  </si>
  <si>
    <t>Пономарева</t>
  </si>
  <si>
    <t>Рангин В.</t>
  </si>
  <si>
    <t xml:space="preserve">Табачкова </t>
  </si>
  <si>
    <t>Мельников</t>
  </si>
  <si>
    <t>Радюк С</t>
  </si>
  <si>
    <t>Радюк М.</t>
  </si>
  <si>
    <t>Попова</t>
  </si>
  <si>
    <t>Лупилин</t>
  </si>
  <si>
    <t>Умнякова</t>
  </si>
  <si>
    <t>Гречушкин</t>
  </si>
  <si>
    <t>Мухлынин</t>
  </si>
  <si>
    <t>Удин</t>
  </si>
  <si>
    <t>Губов</t>
  </si>
  <si>
    <t>Климов</t>
  </si>
  <si>
    <t>Граур</t>
  </si>
  <si>
    <t>Вайнер</t>
  </si>
  <si>
    <t>Федотов</t>
  </si>
  <si>
    <t>Галочкин</t>
  </si>
  <si>
    <t>Терехов</t>
  </si>
  <si>
    <t>Милкина</t>
  </si>
  <si>
    <t>Поторочин Ф.</t>
  </si>
  <si>
    <t>Бадин</t>
  </si>
  <si>
    <t>Юргин И.</t>
  </si>
  <si>
    <t>Магонов</t>
  </si>
  <si>
    <t>Семенов М.</t>
  </si>
  <si>
    <t>Глазкова Л.</t>
  </si>
  <si>
    <t>Глазков Ю.</t>
  </si>
  <si>
    <t>х</t>
  </si>
  <si>
    <t>Киселевич Елена</t>
  </si>
  <si>
    <t>матч за 3 место</t>
  </si>
  <si>
    <t>зол.шар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</si>
</sst>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mmm/yyyy"/>
    <numFmt numFmtId="168" formatCode="0.000"/>
  </numFmts>
  <fonts count="50">
    <font>
      <sz val="10"/>
      <name val="Arial Cyr"/>
      <family val="0"/>
    </font>
    <font>
      <b/>
      <sz val="10"/>
      <name val="Arial Cyr"/>
      <family val="2"/>
    </font>
    <font>
      <sz val="4"/>
      <name val="Arial Cyr"/>
      <family val="2"/>
    </font>
    <font>
      <b/>
      <sz val="12"/>
      <name val="Arial Cyr"/>
      <family val="2"/>
    </font>
    <font>
      <sz val="12"/>
      <name val="Arial Black"/>
      <family val="2"/>
    </font>
    <font>
      <sz val="20"/>
      <name val="Arial Black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4"/>
      <name val="Arial Cyr"/>
      <family val="0"/>
    </font>
    <font>
      <sz val="8"/>
      <name val="Arial Cyr"/>
      <family val="0"/>
    </font>
    <font>
      <b/>
      <i/>
      <sz val="12"/>
      <name val="Bookman Old Style"/>
      <family val="1"/>
    </font>
    <font>
      <b/>
      <i/>
      <sz val="14"/>
      <name val="Bookman Old Style"/>
      <family val="1"/>
    </font>
    <font>
      <b/>
      <i/>
      <sz val="14"/>
      <name val="Arial Narrow"/>
      <family val="2"/>
    </font>
    <font>
      <sz val="14"/>
      <name val="Arial Black"/>
      <family val="2"/>
    </font>
    <font>
      <b/>
      <sz val="14"/>
      <name val="Comic Sans MS"/>
      <family val="4"/>
    </font>
    <font>
      <b/>
      <sz val="12"/>
      <name val="Comic Sans MS"/>
      <family val="4"/>
    </font>
    <font>
      <b/>
      <i/>
      <sz val="13"/>
      <name val="Comic Sans MS"/>
      <family val="4"/>
    </font>
    <font>
      <sz val="11"/>
      <name val="Arial Cyr"/>
      <family val="0"/>
    </font>
    <font>
      <b/>
      <i/>
      <sz val="14"/>
      <name val="Comic Sans MS"/>
      <family val="4"/>
    </font>
    <font>
      <b/>
      <i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0"/>
    </font>
    <font>
      <b/>
      <sz val="6"/>
      <name val="Arial Cyr"/>
      <family val="0"/>
    </font>
    <font>
      <b/>
      <sz val="7"/>
      <name val="Arial Cyr"/>
      <family val="0"/>
    </font>
    <font>
      <sz val="14"/>
      <name val="Arial Cyr"/>
      <family val="0"/>
    </font>
    <font>
      <b/>
      <sz val="8"/>
      <name val="Arial Cyr"/>
      <family val="0"/>
    </font>
    <font>
      <b/>
      <sz val="20"/>
      <name val="Arial Cyr"/>
      <family val="0"/>
    </font>
    <font>
      <b/>
      <i/>
      <sz val="16"/>
      <name val="Comic Sans MS"/>
      <family val="4"/>
    </font>
    <font>
      <sz val="12"/>
      <name val="Arial Cyr"/>
      <family val="0"/>
    </font>
    <font>
      <b/>
      <sz val="16"/>
      <name val="Arial"/>
      <family val="2"/>
    </font>
    <font>
      <b/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40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66" fontId="3" fillId="0" borderId="11" xfId="0" applyNumberFormat="1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/>
    </xf>
    <xf numFmtId="0" fontId="43" fillId="20" borderId="17" xfId="0" applyFont="1" applyFill="1" applyBorder="1" applyAlignment="1">
      <alignment horizontal="center"/>
    </xf>
    <xf numFmtId="0" fontId="43" fillId="2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66" fontId="3" fillId="0" borderId="15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66" fontId="3" fillId="0" borderId="13" xfId="0" applyNumberFormat="1" applyFont="1" applyFill="1" applyBorder="1" applyAlignment="1">
      <alignment horizontal="center" vertical="center"/>
    </xf>
    <xf numFmtId="0" fontId="8" fillId="20" borderId="17" xfId="0" applyFont="1" applyFill="1" applyBorder="1" applyAlignment="1">
      <alignment horizontal="center"/>
    </xf>
    <xf numFmtId="0" fontId="8" fillId="20" borderId="1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44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8" fillId="0" borderId="22" xfId="0" applyFont="1" applyBorder="1" applyAlignment="1">
      <alignment horizontal="center"/>
    </xf>
    <xf numFmtId="166" fontId="8" fillId="0" borderId="11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66" fontId="8" fillId="0" borderId="22" xfId="0" applyNumberFormat="1" applyFont="1" applyFill="1" applyBorder="1" applyAlignment="1">
      <alignment horizontal="center"/>
    </xf>
    <xf numFmtId="166" fontId="8" fillId="0" borderId="22" xfId="0" applyNumberFormat="1" applyFont="1" applyBorder="1" applyAlignment="1">
      <alignment horizontal="center"/>
    </xf>
    <xf numFmtId="166" fontId="8" fillId="0" borderId="11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3" fillId="0" borderId="22" xfId="0" applyFont="1" applyFill="1" applyBorder="1" applyAlignment="1">
      <alignment/>
    </xf>
    <xf numFmtId="0" fontId="43" fillId="0" borderId="23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48" fillId="0" borderId="0" xfId="0" applyNumberFormat="1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49" fillId="0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42" fillId="0" borderId="23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43" fillId="20" borderId="24" xfId="0" applyFont="1" applyFill="1" applyBorder="1" applyAlignment="1">
      <alignment horizontal="center"/>
    </xf>
    <xf numFmtId="0" fontId="43" fillId="20" borderId="14" xfId="0" applyFont="1" applyFill="1" applyBorder="1" applyAlignment="1">
      <alignment horizontal="center"/>
    </xf>
    <xf numFmtId="0" fontId="43" fillId="20" borderId="20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3" fillId="20" borderId="10" xfId="0" applyFont="1" applyFill="1" applyBorder="1" applyAlignment="1">
      <alignment horizontal="center"/>
    </xf>
    <xf numFmtId="0" fontId="41" fillId="0" borderId="23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9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>
      <xdr:nvSpPr>
        <xdr:cNvPr id="1" name="Line 5"/>
        <xdr:cNvSpPr>
          <a:spLocks/>
        </xdr:cNvSpPr>
      </xdr:nvSpPr>
      <xdr:spPr>
        <a:xfrm>
          <a:off x="13563600" y="824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>
      <xdr:nvSpPr>
        <xdr:cNvPr id="2" name="Line 6"/>
        <xdr:cNvSpPr>
          <a:spLocks/>
        </xdr:cNvSpPr>
      </xdr:nvSpPr>
      <xdr:spPr>
        <a:xfrm>
          <a:off x="13563600" y="824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381000</xdr:colOff>
      <xdr:row>35</xdr:row>
      <xdr:rowOff>0</xdr:rowOff>
    </xdr:from>
    <xdr:to>
      <xdr:col>10</xdr:col>
      <xdr:colOff>304800</xdr:colOff>
      <xdr:row>35</xdr:row>
      <xdr:rowOff>0</xdr:rowOff>
    </xdr:to>
    <xdr:sp>
      <xdr:nvSpPr>
        <xdr:cNvPr id="3" name="Line 7"/>
        <xdr:cNvSpPr>
          <a:spLocks/>
        </xdr:cNvSpPr>
      </xdr:nvSpPr>
      <xdr:spPr>
        <a:xfrm>
          <a:off x="7181850" y="824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>
      <xdr:nvSpPr>
        <xdr:cNvPr id="1" name="Line 5"/>
        <xdr:cNvSpPr>
          <a:spLocks/>
        </xdr:cNvSpPr>
      </xdr:nvSpPr>
      <xdr:spPr>
        <a:xfrm>
          <a:off x="12973050" y="821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>
      <xdr:nvSpPr>
        <xdr:cNvPr id="2" name="Line 6"/>
        <xdr:cNvSpPr>
          <a:spLocks/>
        </xdr:cNvSpPr>
      </xdr:nvSpPr>
      <xdr:spPr>
        <a:xfrm>
          <a:off x="12973050" y="821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390525</xdr:colOff>
      <xdr:row>35</xdr:row>
      <xdr:rowOff>0</xdr:rowOff>
    </xdr:from>
    <xdr:to>
      <xdr:col>10</xdr:col>
      <xdr:colOff>304800</xdr:colOff>
      <xdr:row>35</xdr:row>
      <xdr:rowOff>0</xdr:rowOff>
    </xdr:to>
    <xdr:sp>
      <xdr:nvSpPr>
        <xdr:cNvPr id="3" name="Line 7"/>
        <xdr:cNvSpPr>
          <a:spLocks/>
        </xdr:cNvSpPr>
      </xdr:nvSpPr>
      <xdr:spPr>
        <a:xfrm>
          <a:off x="6981825" y="821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8667750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8667750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8667750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8667750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8667750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8667750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476250</xdr:colOff>
      <xdr:row>0</xdr:row>
      <xdr:rowOff>0</xdr:rowOff>
    </xdr:from>
    <xdr:to>
      <xdr:col>17</xdr:col>
      <xdr:colOff>314325</xdr:colOff>
      <xdr:row>0</xdr:row>
      <xdr:rowOff>0</xdr:rowOff>
    </xdr:to>
    <xdr:pic>
      <xdr:nvPicPr>
        <xdr:cNvPr id="7" name="Picture 1" descr="блан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10487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84"/>
  <sheetViews>
    <sheetView zoomScale="90" zoomScaleNormal="90" zoomScaleSheetLayoutView="75" zoomScalePageLayoutView="0" workbookViewId="0" topLeftCell="A9">
      <selection activeCell="F11" sqref="F11"/>
    </sheetView>
  </sheetViews>
  <sheetFormatPr defaultColWidth="9.00390625" defaultRowHeight="12.75" outlineLevelCol="1"/>
  <cols>
    <col min="1" max="1" width="6.375" style="2" customWidth="1"/>
    <col min="2" max="2" width="5.75390625" style="2" customWidth="1"/>
    <col min="3" max="3" width="27.00390625" style="1" customWidth="1"/>
    <col min="4" max="4" width="24.125" style="1" customWidth="1"/>
    <col min="5" max="5" width="6.75390625" style="1" customWidth="1" outlineLevel="1"/>
    <col min="6" max="6" width="6.375" style="1" customWidth="1" outlineLevel="1"/>
    <col min="7" max="10" width="6.75390625" style="1" customWidth="1" outlineLevel="1"/>
    <col min="11" max="11" width="6.625" style="1" customWidth="1" outlineLevel="1"/>
    <col min="12" max="12" width="10.00390625" style="11" customWidth="1"/>
    <col min="13" max="13" width="7.625" style="11" customWidth="1"/>
    <col min="14" max="19" width="6.75390625" style="11" customWidth="1" outlineLevel="1"/>
    <col min="20" max="20" width="6.625" style="11" customWidth="1" outlineLevel="1"/>
    <col min="21" max="21" width="9.75390625" style="11" customWidth="1" outlineLevel="1"/>
    <col min="22" max="22" width="9.25390625" style="11" customWidth="1" outlineLevel="1"/>
    <col min="23" max="23" width="9.125" style="11" customWidth="1"/>
    <col min="24" max="24" width="9.00390625" style="1" customWidth="1"/>
    <col min="25" max="16384" width="9.125" style="1" customWidth="1"/>
  </cols>
  <sheetData>
    <row r="2" spans="1:22" ht="24" customHeight="1">
      <c r="A2" s="120" t="s">
        <v>40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22" ht="22.5">
      <c r="A3" s="120" t="s">
        <v>41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4" spans="3:21" ht="12" customHeight="1">
      <c r="C4" s="23"/>
      <c r="D4" s="24"/>
      <c r="E4" s="23"/>
      <c r="F4" s="23"/>
      <c r="G4" s="23"/>
      <c r="H4" s="23"/>
      <c r="I4" s="23"/>
      <c r="J4" s="23"/>
      <c r="K4" s="23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3" ht="18">
      <c r="A5" s="124" t="s">
        <v>28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0"/>
    </row>
    <row r="6" spans="1:23" ht="18.75" thickBot="1">
      <c r="A6" s="124" t="s">
        <v>30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0"/>
    </row>
    <row r="7" spans="1:23" s="4" customFormat="1" ht="7.5" hidden="1" thickBot="1">
      <c r="A7" s="3"/>
      <c r="B7" s="3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5" customFormat="1" ht="25.5" customHeight="1">
      <c r="A8" s="125" t="s">
        <v>0</v>
      </c>
      <c r="B8" s="117" t="s">
        <v>35</v>
      </c>
      <c r="C8" s="121" t="s">
        <v>1</v>
      </c>
      <c r="D8" s="121" t="s">
        <v>2</v>
      </c>
      <c r="E8" s="121" t="s">
        <v>3</v>
      </c>
      <c r="F8" s="121" t="s">
        <v>4</v>
      </c>
      <c r="G8" s="121" t="s">
        <v>5</v>
      </c>
      <c r="H8" s="121" t="s">
        <v>6</v>
      </c>
      <c r="I8" s="121" t="s">
        <v>7</v>
      </c>
      <c r="J8" s="121" t="s">
        <v>8</v>
      </c>
      <c r="K8" s="117" t="s">
        <v>38</v>
      </c>
      <c r="L8" s="121" t="s">
        <v>24</v>
      </c>
      <c r="M8" s="121" t="s">
        <v>25</v>
      </c>
      <c r="N8" s="121" t="s">
        <v>9</v>
      </c>
      <c r="O8" s="121" t="s">
        <v>10</v>
      </c>
      <c r="P8" s="121" t="s">
        <v>11</v>
      </c>
      <c r="Q8" s="121" t="s">
        <v>12</v>
      </c>
      <c r="R8" s="121" t="s">
        <v>13</v>
      </c>
      <c r="S8" s="121" t="s">
        <v>14</v>
      </c>
      <c r="T8" s="117" t="s">
        <v>38</v>
      </c>
      <c r="U8" s="121" t="s">
        <v>31</v>
      </c>
      <c r="V8" s="121" t="s">
        <v>32</v>
      </c>
      <c r="W8" s="29"/>
    </row>
    <row r="9" spans="1:23" s="5" customFormat="1" ht="12.75" customHeight="1">
      <c r="A9" s="126"/>
      <c r="B9" s="118"/>
      <c r="C9" s="122"/>
      <c r="D9" s="122"/>
      <c r="E9" s="122"/>
      <c r="F9" s="122"/>
      <c r="G9" s="122"/>
      <c r="H9" s="122"/>
      <c r="I9" s="122"/>
      <c r="J9" s="122"/>
      <c r="K9" s="118"/>
      <c r="L9" s="122"/>
      <c r="M9" s="122"/>
      <c r="N9" s="122"/>
      <c r="O9" s="122"/>
      <c r="P9" s="122"/>
      <c r="Q9" s="122"/>
      <c r="R9" s="122"/>
      <c r="S9" s="122"/>
      <c r="T9" s="118"/>
      <c r="U9" s="122"/>
      <c r="V9" s="122"/>
      <c r="W9" s="29"/>
    </row>
    <row r="10" spans="1:24" s="5" customFormat="1" ht="13.5" thickBot="1">
      <c r="A10" s="127"/>
      <c r="B10" s="119"/>
      <c r="C10" s="123"/>
      <c r="D10" s="123"/>
      <c r="E10" s="123"/>
      <c r="F10" s="123"/>
      <c r="G10" s="123"/>
      <c r="H10" s="123"/>
      <c r="I10" s="123"/>
      <c r="J10" s="123"/>
      <c r="K10" s="119"/>
      <c r="L10" s="123"/>
      <c r="M10" s="123"/>
      <c r="N10" s="123"/>
      <c r="O10" s="123"/>
      <c r="P10" s="123"/>
      <c r="Q10" s="123"/>
      <c r="R10" s="123"/>
      <c r="S10" s="123"/>
      <c r="T10" s="119"/>
      <c r="U10" s="123"/>
      <c r="V10" s="123"/>
      <c r="W10" s="29"/>
      <c r="X10" s="22" t="s">
        <v>33</v>
      </c>
    </row>
    <row r="11" spans="1:24" ht="21" customHeight="1" thickBot="1">
      <c r="A11" s="58">
        <v>1</v>
      </c>
      <c r="B11" s="51"/>
      <c r="C11" s="35" t="s">
        <v>96</v>
      </c>
      <c r="D11" s="36" t="s">
        <v>75</v>
      </c>
      <c r="E11" s="30">
        <v>235</v>
      </c>
      <c r="F11" s="31">
        <v>278</v>
      </c>
      <c r="G11" s="30">
        <v>174</v>
      </c>
      <c r="H11" s="31">
        <v>237</v>
      </c>
      <c r="I11" s="30">
        <v>209</v>
      </c>
      <c r="J11" s="31">
        <v>267</v>
      </c>
      <c r="K11" s="30">
        <v>48</v>
      </c>
      <c r="L11" s="52">
        <f aca="true" t="shared" si="0" ref="L11:L42">AVERAGE(E11:J11)</f>
        <v>233.33333333333334</v>
      </c>
      <c r="M11" s="53">
        <f aca="true" t="shared" si="1" ref="M11:M42">SUM(E11:K11)</f>
        <v>1448</v>
      </c>
      <c r="N11" s="31">
        <v>194</v>
      </c>
      <c r="O11" s="30">
        <v>223</v>
      </c>
      <c r="P11" s="31">
        <v>188</v>
      </c>
      <c r="Q11" s="30">
        <v>184</v>
      </c>
      <c r="R11" s="31">
        <v>189</v>
      </c>
      <c r="S11" s="30">
        <v>201</v>
      </c>
      <c r="T11" s="30">
        <v>48</v>
      </c>
      <c r="U11" s="46">
        <f aca="true" t="shared" si="2" ref="U11:U42">AVERAGE(E11:J11,N11:S11)</f>
        <v>214.91666666666666</v>
      </c>
      <c r="V11" s="30">
        <f aca="true" t="shared" si="3" ref="V11:V42">SUM(M11:T11)</f>
        <v>2675</v>
      </c>
      <c r="W11" s="19">
        <f aca="true" t="shared" si="4" ref="W11:W42">MAX(E11:J11,N11:S11)-MIN(E11:J11,N11:S11)</f>
        <v>104</v>
      </c>
      <c r="X11" s="27">
        <f>MAX(E11:J58,N11:S58)</f>
        <v>279</v>
      </c>
    </row>
    <row r="12" spans="1:23" ht="21" customHeight="1" thickBot="1">
      <c r="A12" s="59">
        <v>2</v>
      </c>
      <c r="B12" s="55" t="s">
        <v>82</v>
      </c>
      <c r="C12" s="37" t="s">
        <v>137</v>
      </c>
      <c r="D12" s="36" t="s">
        <v>138</v>
      </c>
      <c r="E12" s="32">
        <v>173</v>
      </c>
      <c r="F12" s="33">
        <v>237</v>
      </c>
      <c r="G12" s="32">
        <v>279</v>
      </c>
      <c r="H12" s="33">
        <v>207</v>
      </c>
      <c r="I12" s="32">
        <v>201</v>
      </c>
      <c r="J12" s="33">
        <v>215</v>
      </c>
      <c r="K12" s="34"/>
      <c r="L12" s="52">
        <f t="shared" si="0"/>
        <v>218.66666666666666</v>
      </c>
      <c r="M12" s="53">
        <f t="shared" si="1"/>
        <v>1312</v>
      </c>
      <c r="N12" s="33">
        <v>222</v>
      </c>
      <c r="O12" s="32">
        <v>189</v>
      </c>
      <c r="P12" s="33">
        <v>173</v>
      </c>
      <c r="Q12" s="32">
        <v>226</v>
      </c>
      <c r="R12" s="33">
        <v>185</v>
      </c>
      <c r="S12" s="32">
        <v>201</v>
      </c>
      <c r="T12" s="34"/>
      <c r="U12" s="46">
        <f t="shared" si="2"/>
        <v>209</v>
      </c>
      <c r="V12" s="30">
        <f t="shared" si="3"/>
        <v>2508</v>
      </c>
      <c r="W12" s="19">
        <f t="shared" si="4"/>
        <v>106</v>
      </c>
    </row>
    <row r="13" spans="1:23" ht="21" customHeight="1" thickBot="1">
      <c r="A13" s="59">
        <v>3</v>
      </c>
      <c r="B13" s="55" t="s">
        <v>81</v>
      </c>
      <c r="C13" s="37" t="s">
        <v>91</v>
      </c>
      <c r="D13" s="36" t="s">
        <v>75</v>
      </c>
      <c r="E13" s="32">
        <v>220</v>
      </c>
      <c r="F13" s="33">
        <v>201</v>
      </c>
      <c r="G13" s="32">
        <v>217</v>
      </c>
      <c r="H13" s="33">
        <v>233</v>
      </c>
      <c r="I13" s="32">
        <v>167</v>
      </c>
      <c r="J13" s="33">
        <v>172</v>
      </c>
      <c r="K13" s="34"/>
      <c r="L13" s="52">
        <f t="shared" si="0"/>
        <v>201.66666666666666</v>
      </c>
      <c r="M13" s="53">
        <f t="shared" si="1"/>
        <v>1210</v>
      </c>
      <c r="N13" s="31">
        <v>226</v>
      </c>
      <c r="O13" s="34">
        <v>232</v>
      </c>
      <c r="P13" s="31">
        <v>191</v>
      </c>
      <c r="Q13" s="34">
        <v>233</v>
      </c>
      <c r="R13" s="31">
        <v>185</v>
      </c>
      <c r="S13" s="34">
        <v>204</v>
      </c>
      <c r="T13" s="34"/>
      <c r="U13" s="46">
        <f t="shared" si="2"/>
        <v>206.75</v>
      </c>
      <c r="V13" s="30">
        <f t="shared" si="3"/>
        <v>2481</v>
      </c>
      <c r="W13" s="19">
        <f t="shared" si="4"/>
        <v>66</v>
      </c>
    </row>
    <row r="14" spans="1:23" ht="21" customHeight="1" thickBot="1">
      <c r="A14" s="58">
        <v>4</v>
      </c>
      <c r="B14" s="56"/>
      <c r="C14" s="37" t="s">
        <v>83</v>
      </c>
      <c r="D14" s="36" t="s">
        <v>75</v>
      </c>
      <c r="E14" s="32">
        <v>182</v>
      </c>
      <c r="F14" s="33">
        <v>198</v>
      </c>
      <c r="G14" s="32">
        <v>217</v>
      </c>
      <c r="H14" s="33">
        <v>279</v>
      </c>
      <c r="I14" s="32">
        <v>213</v>
      </c>
      <c r="J14" s="33">
        <v>201</v>
      </c>
      <c r="K14" s="34"/>
      <c r="L14" s="52">
        <f t="shared" si="0"/>
        <v>215</v>
      </c>
      <c r="M14" s="53">
        <f t="shared" si="1"/>
        <v>1290</v>
      </c>
      <c r="N14" s="33">
        <v>195</v>
      </c>
      <c r="O14" s="32">
        <v>172</v>
      </c>
      <c r="P14" s="33">
        <v>206</v>
      </c>
      <c r="Q14" s="32">
        <v>192</v>
      </c>
      <c r="R14" s="33">
        <v>195</v>
      </c>
      <c r="S14" s="32">
        <v>220</v>
      </c>
      <c r="T14" s="34"/>
      <c r="U14" s="46">
        <f t="shared" si="2"/>
        <v>205.83333333333334</v>
      </c>
      <c r="V14" s="30">
        <f t="shared" si="3"/>
        <v>2470</v>
      </c>
      <c r="W14" s="19">
        <f t="shared" si="4"/>
        <v>107</v>
      </c>
    </row>
    <row r="15" spans="1:23" ht="21" customHeight="1" thickBot="1">
      <c r="A15" s="59">
        <v>5</v>
      </c>
      <c r="B15" s="55"/>
      <c r="C15" s="37" t="s">
        <v>117</v>
      </c>
      <c r="D15" s="36" t="s">
        <v>75</v>
      </c>
      <c r="E15" s="32">
        <v>212</v>
      </c>
      <c r="F15" s="33">
        <v>141</v>
      </c>
      <c r="G15" s="32">
        <v>239</v>
      </c>
      <c r="H15" s="33">
        <v>159</v>
      </c>
      <c r="I15" s="32">
        <v>168</v>
      </c>
      <c r="J15" s="33">
        <v>218</v>
      </c>
      <c r="K15" s="34"/>
      <c r="L15" s="52">
        <f t="shared" si="0"/>
        <v>189.5</v>
      </c>
      <c r="M15" s="53">
        <f t="shared" si="1"/>
        <v>1137</v>
      </c>
      <c r="N15" s="33">
        <v>224</v>
      </c>
      <c r="O15" s="32">
        <v>252</v>
      </c>
      <c r="P15" s="33">
        <v>191</v>
      </c>
      <c r="Q15" s="32">
        <v>229</v>
      </c>
      <c r="R15" s="33">
        <v>198</v>
      </c>
      <c r="S15" s="32">
        <v>179</v>
      </c>
      <c r="T15" s="34"/>
      <c r="U15" s="46">
        <f t="shared" si="2"/>
        <v>200.83333333333334</v>
      </c>
      <c r="V15" s="30">
        <f t="shared" si="3"/>
        <v>2410</v>
      </c>
      <c r="W15" s="19">
        <f t="shared" si="4"/>
        <v>111</v>
      </c>
    </row>
    <row r="16" spans="1:23" ht="21" customHeight="1" thickBot="1">
      <c r="A16" s="59">
        <v>6</v>
      </c>
      <c r="B16" s="55" t="s">
        <v>82</v>
      </c>
      <c r="C16" s="37" t="s">
        <v>71</v>
      </c>
      <c r="D16" s="36" t="s">
        <v>78</v>
      </c>
      <c r="E16" s="32">
        <v>181</v>
      </c>
      <c r="F16" s="33">
        <v>221</v>
      </c>
      <c r="G16" s="32">
        <v>181</v>
      </c>
      <c r="H16" s="33">
        <v>190</v>
      </c>
      <c r="I16" s="32">
        <v>204</v>
      </c>
      <c r="J16" s="33">
        <v>163</v>
      </c>
      <c r="K16" s="34"/>
      <c r="L16" s="52">
        <f t="shared" si="0"/>
        <v>190</v>
      </c>
      <c r="M16" s="53">
        <f t="shared" si="1"/>
        <v>1140</v>
      </c>
      <c r="N16" s="33">
        <v>204</v>
      </c>
      <c r="O16" s="32">
        <v>196</v>
      </c>
      <c r="P16" s="33">
        <v>209</v>
      </c>
      <c r="Q16" s="32">
        <v>227</v>
      </c>
      <c r="R16" s="33">
        <v>227</v>
      </c>
      <c r="S16" s="32">
        <v>181</v>
      </c>
      <c r="T16" s="34"/>
      <c r="U16" s="46">
        <f t="shared" si="2"/>
        <v>198.66666666666666</v>
      </c>
      <c r="V16" s="30">
        <f t="shared" si="3"/>
        <v>2384</v>
      </c>
      <c r="W16" s="19">
        <f t="shared" si="4"/>
        <v>64</v>
      </c>
    </row>
    <row r="17" spans="1:23" ht="21" customHeight="1" thickBot="1">
      <c r="A17" s="58">
        <v>7</v>
      </c>
      <c r="B17" s="56"/>
      <c r="C17" s="37" t="s">
        <v>139</v>
      </c>
      <c r="D17" s="36" t="s">
        <v>140</v>
      </c>
      <c r="E17" s="32">
        <v>222</v>
      </c>
      <c r="F17" s="33">
        <v>219</v>
      </c>
      <c r="G17" s="32">
        <v>180</v>
      </c>
      <c r="H17" s="33">
        <v>188</v>
      </c>
      <c r="I17" s="32">
        <v>157</v>
      </c>
      <c r="J17" s="33">
        <v>170</v>
      </c>
      <c r="K17" s="34"/>
      <c r="L17" s="52">
        <f t="shared" si="0"/>
        <v>189.33333333333334</v>
      </c>
      <c r="M17" s="53">
        <f t="shared" si="1"/>
        <v>1136</v>
      </c>
      <c r="N17" s="33">
        <v>185</v>
      </c>
      <c r="O17" s="32">
        <v>268</v>
      </c>
      <c r="P17" s="33">
        <v>182</v>
      </c>
      <c r="Q17" s="32">
        <v>225</v>
      </c>
      <c r="R17" s="33">
        <v>185</v>
      </c>
      <c r="S17" s="32">
        <v>183</v>
      </c>
      <c r="T17" s="34"/>
      <c r="U17" s="46">
        <f t="shared" si="2"/>
        <v>197</v>
      </c>
      <c r="V17" s="30">
        <f t="shared" si="3"/>
        <v>2364</v>
      </c>
      <c r="W17" s="19">
        <f t="shared" si="4"/>
        <v>111</v>
      </c>
    </row>
    <row r="18" spans="1:23" ht="21" customHeight="1" thickBot="1">
      <c r="A18" s="59">
        <v>8</v>
      </c>
      <c r="B18" s="55"/>
      <c r="C18" s="37" t="s">
        <v>149</v>
      </c>
      <c r="D18" s="36" t="s">
        <v>132</v>
      </c>
      <c r="E18" s="32">
        <v>190</v>
      </c>
      <c r="F18" s="33">
        <v>234</v>
      </c>
      <c r="G18" s="32">
        <v>183</v>
      </c>
      <c r="H18" s="33">
        <v>213</v>
      </c>
      <c r="I18" s="32">
        <v>223</v>
      </c>
      <c r="J18" s="33">
        <v>190</v>
      </c>
      <c r="K18" s="34"/>
      <c r="L18" s="52">
        <f t="shared" si="0"/>
        <v>205.5</v>
      </c>
      <c r="M18" s="53">
        <f t="shared" si="1"/>
        <v>1233</v>
      </c>
      <c r="N18" s="33">
        <v>192</v>
      </c>
      <c r="O18" s="32">
        <v>153</v>
      </c>
      <c r="P18" s="33">
        <v>218</v>
      </c>
      <c r="Q18" s="32">
        <v>204</v>
      </c>
      <c r="R18" s="33">
        <v>159</v>
      </c>
      <c r="S18" s="32">
        <v>196</v>
      </c>
      <c r="T18" s="34"/>
      <c r="U18" s="46">
        <f t="shared" si="2"/>
        <v>196.25</v>
      </c>
      <c r="V18" s="30">
        <f t="shared" si="3"/>
        <v>2355</v>
      </c>
      <c r="W18" s="19">
        <f t="shared" si="4"/>
        <v>81</v>
      </c>
    </row>
    <row r="19" spans="1:23" ht="21" customHeight="1" thickBot="1">
      <c r="A19" s="59">
        <v>9</v>
      </c>
      <c r="B19" s="55" t="s">
        <v>81</v>
      </c>
      <c r="C19" s="37" t="s">
        <v>93</v>
      </c>
      <c r="D19" s="36" t="s">
        <v>75</v>
      </c>
      <c r="E19" s="32">
        <v>179</v>
      </c>
      <c r="F19" s="33">
        <v>211</v>
      </c>
      <c r="G19" s="32">
        <v>185</v>
      </c>
      <c r="H19" s="33">
        <v>200</v>
      </c>
      <c r="I19" s="32">
        <v>188</v>
      </c>
      <c r="J19" s="33">
        <v>219</v>
      </c>
      <c r="K19" s="34"/>
      <c r="L19" s="52">
        <f t="shared" si="0"/>
        <v>197</v>
      </c>
      <c r="M19" s="53">
        <f t="shared" si="1"/>
        <v>1182</v>
      </c>
      <c r="N19" s="33">
        <v>203</v>
      </c>
      <c r="O19" s="32">
        <v>212</v>
      </c>
      <c r="P19" s="33">
        <v>166</v>
      </c>
      <c r="Q19" s="32">
        <v>223</v>
      </c>
      <c r="R19" s="33">
        <v>173</v>
      </c>
      <c r="S19" s="32">
        <v>191</v>
      </c>
      <c r="T19" s="34"/>
      <c r="U19" s="46">
        <f t="shared" si="2"/>
        <v>195.83333333333334</v>
      </c>
      <c r="V19" s="30">
        <f t="shared" si="3"/>
        <v>2350</v>
      </c>
      <c r="W19" s="19">
        <f t="shared" si="4"/>
        <v>57</v>
      </c>
    </row>
    <row r="20" spans="1:23" ht="21" customHeight="1" thickBot="1">
      <c r="A20" s="58">
        <v>10</v>
      </c>
      <c r="B20" s="56"/>
      <c r="C20" s="38" t="s">
        <v>180</v>
      </c>
      <c r="D20" s="36" t="s">
        <v>101</v>
      </c>
      <c r="E20" s="32">
        <v>213</v>
      </c>
      <c r="F20" s="33">
        <v>188</v>
      </c>
      <c r="G20" s="32">
        <v>184</v>
      </c>
      <c r="H20" s="33">
        <v>183</v>
      </c>
      <c r="I20" s="32">
        <v>157</v>
      </c>
      <c r="J20" s="33">
        <v>189</v>
      </c>
      <c r="K20" s="34"/>
      <c r="L20" s="52">
        <f t="shared" si="0"/>
        <v>185.66666666666666</v>
      </c>
      <c r="M20" s="53">
        <f t="shared" si="1"/>
        <v>1114</v>
      </c>
      <c r="N20" s="33">
        <v>222</v>
      </c>
      <c r="O20" s="32">
        <v>221</v>
      </c>
      <c r="P20" s="33">
        <v>246</v>
      </c>
      <c r="Q20" s="32">
        <v>165</v>
      </c>
      <c r="R20" s="33">
        <v>178</v>
      </c>
      <c r="S20" s="32">
        <v>202</v>
      </c>
      <c r="T20" s="34"/>
      <c r="U20" s="46">
        <f t="shared" si="2"/>
        <v>195.66666666666666</v>
      </c>
      <c r="V20" s="30">
        <f t="shared" si="3"/>
        <v>2348</v>
      </c>
      <c r="W20" s="19">
        <f t="shared" si="4"/>
        <v>89</v>
      </c>
    </row>
    <row r="21" spans="1:23" ht="21" customHeight="1" thickBot="1">
      <c r="A21" s="59">
        <v>11</v>
      </c>
      <c r="B21" s="55"/>
      <c r="C21" s="37" t="s">
        <v>55</v>
      </c>
      <c r="D21" s="36" t="s">
        <v>75</v>
      </c>
      <c r="E21" s="32">
        <v>180</v>
      </c>
      <c r="F21" s="33">
        <v>196</v>
      </c>
      <c r="G21" s="32">
        <v>176</v>
      </c>
      <c r="H21" s="33">
        <v>225</v>
      </c>
      <c r="I21" s="32">
        <v>136</v>
      </c>
      <c r="J21" s="33">
        <v>247</v>
      </c>
      <c r="K21" s="34"/>
      <c r="L21" s="52">
        <f t="shared" si="0"/>
        <v>193.33333333333334</v>
      </c>
      <c r="M21" s="53">
        <f t="shared" si="1"/>
        <v>1160</v>
      </c>
      <c r="N21" s="33">
        <v>150</v>
      </c>
      <c r="O21" s="32">
        <v>210</v>
      </c>
      <c r="P21" s="33">
        <v>205</v>
      </c>
      <c r="Q21" s="32">
        <v>152</v>
      </c>
      <c r="R21" s="33">
        <v>235</v>
      </c>
      <c r="S21" s="32">
        <v>231</v>
      </c>
      <c r="T21" s="34"/>
      <c r="U21" s="46">
        <f t="shared" si="2"/>
        <v>195.25</v>
      </c>
      <c r="V21" s="30">
        <f t="shared" si="3"/>
        <v>2343</v>
      </c>
      <c r="W21" s="19">
        <f t="shared" si="4"/>
        <v>111</v>
      </c>
    </row>
    <row r="22" spans="1:23" ht="21" customHeight="1" thickBot="1">
      <c r="A22" s="59">
        <v>12</v>
      </c>
      <c r="B22" s="55" t="s">
        <v>81</v>
      </c>
      <c r="C22" s="37" t="s">
        <v>61</v>
      </c>
      <c r="D22" s="36" t="s">
        <v>75</v>
      </c>
      <c r="E22" s="32">
        <v>180</v>
      </c>
      <c r="F22" s="33">
        <v>195</v>
      </c>
      <c r="G22" s="32">
        <v>209</v>
      </c>
      <c r="H22" s="33">
        <v>195</v>
      </c>
      <c r="I22" s="32">
        <v>169</v>
      </c>
      <c r="J22" s="33">
        <v>169</v>
      </c>
      <c r="K22" s="34"/>
      <c r="L22" s="52">
        <f t="shared" si="0"/>
        <v>186.16666666666666</v>
      </c>
      <c r="M22" s="53">
        <f t="shared" si="1"/>
        <v>1117</v>
      </c>
      <c r="N22" s="33">
        <v>192</v>
      </c>
      <c r="O22" s="32">
        <v>205</v>
      </c>
      <c r="P22" s="33">
        <v>179</v>
      </c>
      <c r="Q22" s="32">
        <v>179</v>
      </c>
      <c r="R22" s="33">
        <v>233</v>
      </c>
      <c r="S22" s="32">
        <v>195</v>
      </c>
      <c r="T22" s="34"/>
      <c r="U22" s="46">
        <f t="shared" si="2"/>
        <v>191.66666666666666</v>
      </c>
      <c r="V22" s="30">
        <f t="shared" si="3"/>
        <v>2300</v>
      </c>
      <c r="W22" s="19">
        <f t="shared" si="4"/>
        <v>64</v>
      </c>
    </row>
    <row r="23" spans="1:23" ht="21" customHeight="1" thickBot="1">
      <c r="A23" s="58">
        <v>13</v>
      </c>
      <c r="B23" s="56" t="s">
        <v>81</v>
      </c>
      <c r="C23" s="37" t="s">
        <v>157</v>
      </c>
      <c r="D23" s="36" t="s">
        <v>78</v>
      </c>
      <c r="E23" s="32">
        <v>179</v>
      </c>
      <c r="F23" s="33">
        <v>170</v>
      </c>
      <c r="G23" s="32">
        <v>202</v>
      </c>
      <c r="H23" s="33">
        <v>200</v>
      </c>
      <c r="I23" s="32">
        <v>163</v>
      </c>
      <c r="J23" s="33">
        <v>163</v>
      </c>
      <c r="K23" s="34"/>
      <c r="L23" s="52">
        <f t="shared" si="0"/>
        <v>179.5</v>
      </c>
      <c r="M23" s="53">
        <f t="shared" si="1"/>
        <v>1077</v>
      </c>
      <c r="N23" s="33">
        <v>225</v>
      </c>
      <c r="O23" s="32">
        <v>189</v>
      </c>
      <c r="P23" s="33">
        <v>226</v>
      </c>
      <c r="Q23" s="32">
        <v>171</v>
      </c>
      <c r="R23" s="33">
        <v>206</v>
      </c>
      <c r="S23" s="32">
        <v>199</v>
      </c>
      <c r="T23" s="34"/>
      <c r="U23" s="46">
        <f t="shared" si="2"/>
        <v>191.08333333333334</v>
      </c>
      <c r="V23" s="30">
        <f t="shared" si="3"/>
        <v>2293</v>
      </c>
      <c r="W23" s="19">
        <f t="shared" si="4"/>
        <v>63</v>
      </c>
    </row>
    <row r="24" spans="1:23" ht="21" customHeight="1" thickBot="1">
      <c r="A24" s="59">
        <v>14</v>
      </c>
      <c r="B24" s="55"/>
      <c r="C24" s="40" t="s">
        <v>103</v>
      </c>
      <c r="D24" s="36" t="s">
        <v>79</v>
      </c>
      <c r="E24" s="32">
        <v>162</v>
      </c>
      <c r="F24" s="33">
        <v>224</v>
      </c>
      <c r="G24" s="32">
        <v>235</v>
      </c>
      <c r="H24" s="33">
        <v>205</v>
      </c>
      <c r="I24" s="32">
        <v>176</v>
      </c>
      <c r="J24" s="33">
        <v>182</v>
      </c>
      <c r="K24" s="34"/>
      <c r="L24" s="52">
        <f t="shared" si="0"/>
        <v>197.33333333333334</v>
      </c>
      <c r="M24" s="53">
        <f t="shared" si="1"/>
        <v>1184</v>
      </c>
      <c r="N24" s="33">
        <v>170</v>
      </c>
      <c r="O24" s="32">
        <v>168</v>
      </c>
      <c r="P24" s="33">
        <v>171</v>
      </c>
      <c r="Q24" s="32">
        <v>225</v>
      </c>
      <c r="R24" s="33">
        <v>189</v>
      </c>
      <c r="S24" s="32">
        <v>182</v>
      </c>
      <c r="T24" s="34"/>
      <c r="U24" s="46">
        <f t="shared" si="2"/>
        <v>190.75</v>
      </c>
      <c r="V24" s="30">
        <f t="shared" si="3"/>
        <v>2289</v>
      </c>
      <c r="W24" s="19">
        <f t="shared" si="4"/>
        <v>73</v>
      </c>
    </row>
    <row r="25" spans="1:23" ht="21" customHeight="1" thickBot="1">
      <c r="A25" s="59">
        <v>15</v>
      </c>
      <c r="B25" s="55" t="s">
        <v>81</v>
      </c>
      <c r="C25" s="37" t="s">
        <v>167</v>
      </c>
      <c r="D25" s="36" t="s">
        <v>132</v>
      </c>
      <c r="E25" s="32">
        <v>214</v>
      </c>
      <c r="F25" s="33">
        <v>178</v>
      </c>
      <c r="G25" s="32">
        <v>188</v>
      </c>
      <c r="H25" s="33">
        <v>224</v>
      </c>
      <c r="I25" s="32">
        <v>205</v>
      </c>
      <c r="J25" s="33">
        <v>168</v>
      </c>
      <c r="K25" s="34"/>
      <c r="L25" s="52">
        <f t="shared" si="0"/>
        <v>196.16666666666666</v>
      </c>
      <c r="M25" s="53">
        <f t="shared" si="1"/>
        <v>1177</v>
      </c>
      <c r="N25" s="33">
        <v>196</v>
      </c>
      <c r="O25" s="32">
        <v>201</v>
      </c>
      <c r="P25" s="33">
        <v>151</v>
      </c>
      <c r="Q25" s="32">
        <v>171</v>
      </c>
      <c r="R25" s="33">
        <v>206</v>
      </c>
      <c r="S25" s="32">
        <v>184</v>
      </c>
      <c r="T25" s="34"/>
      <c r="U25" s="46">
        <f t="shared" si="2"/>
        <v>190.5</v>
      </c>
      <c r="V25" s="30">
        <f t="shared" si="3"/>
        <v>2286</v>
      </c>
      <c r="W25" s="19">
        <f t="shared" si="4"/>
        <v>73</v>
      </c>
    </row>
    <row r="26" spans="1:23" ht="21" customHeight="1" thickBot="1">
      <c r="A26" s="58">
        <v>16</v>
      </c>
      <c r="B26" s="55" t="s">
        <v>81</v>
      </c>
      <c r="C26" s="37" t="s">
        <v>166</v>
      </c>
      <c r="D26" s="36" t="s">
        <v>80</v>
      </c>
      <c r="E26" s="32">
        <v>141</v>
      </c>
      <c r="F26" s="33">
        <v>171</v>
      </c>
      <c r="G26" s="32">
        <v>198</v>
      </c>
      <c r="H26" s="33">
        <v>183</v>
      </c>
      <c r="I26" s="32">
        <v>211</v>
      </c>
      <c r="J26" s="33">
        <v>213</v>
      </c>
      <c r="K26" s="34"/>
      <c r="L26" s="52">
        <f t="shared" si="0"/>
        <v>186.16666666666666</v>
      </c>
      <c r="M26" s="53">
        <f t="shared" si="1"/>
        <v>1117</v>
      </c>
      <c r="N26" s="33">
        <v>193</v>
      </c>
      <c r="O26" s="32">
        <v>186</v>
      </c>
      <c r="P26" s="33">
        <v>164</v>
      </c>
      <c r="Q26" s="32">
        <v>204</v>
      </c>
      <c r="R26" s="33">
        <v>209</v>
      </c>
      <c r="S26" s="32">
        <v>210</v>
      </c>
      <c r="T26" s="34"/>
      <c r="U26" s="46">
        <f t="shared" si="2"/>
        <v>190.25</v>
      </c>
      <c r="V26" s="30">
        <f t="shared" si="3"/>
        <v>2283</v>
      </c>
      <c r="W26" s="19">
        <f t="shared" si="4"/>
        <v>72</v>
      </c>
    </row>
    <row r="27" spans="1:23" ht="21" customHeight="1" thickBot="1">
      <c r="A27" s="54">
        <v>17</v>
      </c>
      <c r="B27" s="56"/>
      <c r="C27" s="37" t="s">
        <v>128</v>
      </c>
      <c r="D27" s="36" t="s">
        <v>80</v>
      </c>
      <c r="E27" s="32">
        <v>178</v>
      </c>
      <c r="F27" s="33">
        <v>177</v>
      </c>
      <c r="G27" s="32">
        <v>195</v>
      </c>
      <c r="H27" s="33">
        <v>226</v>
      </c>
      <c r="I27" s="32">
        <v>203</v>
      </c>
      <c r="J27" s="33">
        <v>225</v>
      </c>
      <c r="K27" s="34"/>
      <c r="L27" s="52">
        <f t="shared" si="0"/>
        <v>200.66666666666666</v>
      </c>
      <c r="M27" s="53">
        <f t="shared" si="1"/>
        <v>1204</v>
      </c>
      <c r="N27" s="33">
        <v>159</v>
      </c>
      <c r="O27" s="32">
        <v>195</v>
      </c>
      <c r="P27" s="33">
        <v>187</v>
      </c>
      <c r="Q27" s="32">
        <v>172</v>
      </c>
      <c r="R27" s="33">
        <v>170</v>
      </c>
      <c r="S27" s="32">
        <v>190</v>
      </c>
      <c r="T27" s="34"/>
      <c r="U27" s="46">
        <f t="shared" si="2"/>
        <v>189.75</v>
      </c>
      <c r="V27" s="30">
        <f t="shared" si="3"/>
        <v>2277</v>
      </c>
      <c r="W27" s="19">
        <f t="shared" si="4"/>
        <v>67</v>
      </c>
    </row>
    <row r="28" spans="1:23" ht="21" customHeight="1" thickBot="1">
      <c r="A28" s="54">
        <v>18</v>
      </c>
      <c r="B28" s="55"/>
      <c r="C28" s="37" t="s">
        <v>97</v>
      </c>
      <c r="D28" s="36" t="s">
        <v>76</v>
      </c>
      <c r="E28" s="32">
        <v>158</v>
      </c>
      <c r="F28" s="33">
        <v>217</v>
      </c>
      <c r="G28" s="32">
        <v>203</v>
      </c>
      <c r="H28" s="33">
        <v>202</v>
      </c>
      <c r="I28" s="32">
        <v>200</v>
      </c>
      <c r="J28" s="33">
        <v>191</v>
      </c>
      <c r="K28" s="34"/>
      <c r="L28" s="52">
        <f t="shared" si="0"/>
        <v>195.16666666666666</v>
      </c>
      <c r="M28" s="53">
        <f t="shared" si="1"/>
        <v>1171</v>
      </c>
      <c r="N28" s="33">
        <v>179</v>
      </c>
      <c r="O28" s="32">
        <v>158</v>
      </c>
      <c r="P28" s="33">
        <v>172</v>
      </c>
      <c r="Q28" s="32">
        <v>202</v>
      </c>
      <c r="R28" s="33">
        <v>236</v>
      </c>
      <c r="S28" s="32">
        <v>152</v>
      </c>
      <c r="T28" s="34"/>
      <c r="U28" s="46">
        <f t="shared" si="2"/>
        <v>189.16666666666666</v>
      </c>
      <c r="V28" s="30">
        <f t="shared" si="3"/>
        <v>2270</v>
      </c>
      <c r="W28" s="19">
        <f t="shared" si="4"/>
        <v>84</v>
      </c>
    </row>
    <row r="29" spans="1:23" ht="21" customHeight="1" thickBot="1">
      <c r="A29" s="50">
        <v>19</v>
      </c>
      <c r="B29" s="55"/>
      <c r="C29" s="37" t="s">
        <v>70</v>
      </c>
      <c r="D29" s="36" t="s">
        <v>77</v>
      </c>
      <c r="E29" s="32">
        <v>222</v>
      </c>
      <c r="F29" s="33">
        <v>212</v>
      </c>
      <c r="G29" s="32">
        <v>201</v>
      </c>
      <c r="H29" s="33">
        <v>159</v>
      </c>
      <c r="I29" s="32">
        <v>174</v>
      </c>
      <c r="J29" s="33">
        <v>182</v>
      </c>
      <c r="K29" s="34"/>
      <c r="L29" s="52">
        <f t="shared" si="0"/>
        <v>191.66666666666666</v>
      </c>
      <c r="M29" s="53">
        <f t="shared" si="1"/>
        <v>1150</v>
      </c>
      <c r="N29" s="33">
        <v>222</v>
      </c>
      <c r="O29" s="32">
        <v>196</v>
      </c>
      <c r="P29" s="33">
        <v>134</v>
      </c>
      <c r="Q29" s="32">
        <v>176</v>
      </c>
      <c r="R29" s="33">
        <v>178</v>
      </c>
      <c r="S29" s="32">
        <v>197</v>
      </c>
      <c r="T29" s="34"/>
      <c r="U29" s="46">
        <f t="shared" si="2"/>
        <v>187.75</v>
      </c>
      <c r="V29" s="30">
        <f t="shared" si="3"/>
        <v>2253</v>
      </c>
      <c r="W29" s="19">
        <f t="shared" si="4"/>
        <v>88</v>
      </c>
    </row>
    <row r="30" spans="1:23" ht="21" customHeight="1" thickBot="1">
      <c r="A30" s="54">
        <v>20</v>
      </c>
      <c r="B30" s="56"/>
      <c r="C30" s="37" t="s">
        <v>84</v>
      </c>
      <c r="D30" s="36" t="s">
        <v>75</v>
      </c>
      <c r="E30" s="32">
        <v>194</v>
      </c>
      <c r="F30" s="33">
        <v>188</v>
      </c>
      <c r="G30" s="32">
        <v>173</v>
      </c>
      <c r="H30" s="33">
        <v>209</v>
      </c>
      <c r="I30" s="32">
        <v>169</v>
      </c>
      <c r="J30" s="33">
        <v>173</v>
      </c>
      <c r="K30" s="34"/>
      <c r="L30" s="52">
        <f t="shared" si="0"/>
        <v>184.33333333333334</v>
      </c>
      <c r="M30" s="53">
        <f t="shared" si="1"/>
        <v>1106</v>
      </c>
      <c r="N30" s="33">
        <v>166</v>
      </c>
      <c r="O30" s="32">
        <v>171</v>
      </c>
      <c r="P30" s="33">
        <v>224</v>
      </c>
      <c r="Q30" s="32">
        <v>185</v>
      </c>
      <c r="R30" s="33">
        <v>181</v>
      </c>
      <c r="S30" s="32">
        <v>211</v>
      </c>
      <c r="T30" s="34"/>
      <c r="U30" s="46">
        <f t="shared" si="2"/>
        <v>187</v>
      </c>
      <c r="V30" s="30">
        <f t="shared" si="3"/>
        <v>2244</v>
      </c>
      <c r="W30" s="19">
        <f t="shared" si="4"/>
        <v>58</v>
      </c>
    </row>
    <row r="31" spans="1:23" ht="21" customHeight="1" thickBot="1">
      <c r="A31" s="54">
        <v>21</v>
      </c>
      <c r="B31" s="55"/>
      <c r="C31" s="37" t="s">
        <v>72</v>
      </c>
      <c r="D31" s="36" t="s">
        <v>79</v>
      </c>
      <c r="E31" s="32">
        <v>218</v>
      </c>
      <c r="F31" s="33">
        <v>208</v>
      </c>
      <c r="G31" s="32">
        <v>160</v>
      </c>
      <c r="H31" s="33">
        <v>221</v>
      </c>
      <c r="I31" s="32">
        <v>166</v>
      </c>
      <c r="J31" s="33">
        <v>188</v>
      </c>
      <c r="K31" s="34"/>
      <c r="L31" s="52">
        <f t="shared" si="0"/>
        <v>193.5</v>
      </c>
      <c r="M31" s="53">
        <f t="shared" si="1"/>
        <v>1161</v>
      </c>
      <c r="N31" s="33">
        <v>172</v>
      </c>
      <c r="O31" s="32">
        <v>219</v>
      </c>
      <c r="P31" s="33">
        <v>177</v>
      </c>
      <c r="Q31" s="32">
        <v>171</v>
      </c>
      <c r="R31" s="33">
        <v>178</v>
      </c>
      <c r="S31" s="32">
        <v>161</v>
      </c>
      <c r="T31" s="34"/>
      <c r="U31" s="46">
        <f t="shared" si="2"/>
        <v>186.58333333333334</v>
      </c>
      <c r="V31" s="30">
        <f t="shared" si="3"/>
        <v>2239</v>
      </c>
      <c r="W31" s="19">
        <f t="shared" si="4"/>
        <v>61</v>
      </c>
    </row>
    <row r="32" spans="1:23" ht="21" customHeight="1" thickBot="1">
      <c r="A32" s="50">
        <v>22</v>
      </c>
      <c r="B32" s="55" t="s">
        <v>81</v>
      </c>
      <c r="C32" s="37" t="s">
        <v>143</v>
      </c>
      <c r="D32" s="36" t="s">
        <v>78</v>
      </c>
      <c r="E32" s="32">
        <v>191</v>
      </c>
      <c r="F32" s="33">
        <v>162</v>
      </c>
      <c r="G32" s="32">
        <v>189</v>
      </c>
      <c r="H32" s="33">
        <v>185</v>
      </c>
      <c r="I32" s="32">
        <v>219</v>
      </c>
      <c r="J32" s="33">
        <v>203</v>
      </c>
      <c r="K32" s="34"/>
      <c r="L32" s="52">
        <f t="shared" si="0"/>
        <v>191.5</v>
      </c>
      <c r="M32" s="53">
        <f t="shared" si="1"/>
        <v>1149</v>
      </c>
      <c r="N32" s="33">
        <v>173</v>
      </c>
      <c r="O32" s="32">
        <v>221</v>
      </c>
      <c r="P32" s="33">
        <v>167</v>
      </c>
      <c r="Q32" s="32">
        <v>169</v>
      </c>
      <c r="R32" s="33">
        <v>170</v>
      </c>
      <c r="S32" s="32">
        <v>180</v>
      </c>
      <c r="T32" s="34"/>
      <c r="U32" s="46">
        <f t="shared" si="2"/>
        <v>185.75</v>
      </c>
      <c r="V32" s="30">
        <f t="shared" si="3"/>
        <v>2229</v>
      </c>
      <c r="W32" s="19">
        <f t="shared" si="4"/>
        <v>59</v>
      </c>
    </row>
    <row r="33" spans="1:23" ht="21" customHeight="1" thickBot="1">
      <c r="A33" s="54">
        <v>23</v>
      </c>
      <c r="B33" s="56" t="s">
        <v>81</v>
      </c>
      <c r="C33" s="37" t="s">
        <v>64</v>
      </c>
      <c r="D33" s="36" t="s">
        <v>75</v>
      </c>
      <c r="E33" s="32">
        <v>220</v>
      </c>
      <c r="F33" s="33">
        <v>212</v>
      </c>
      <c r="G33" s="32">
        <v>170</v>
      </c>
      <c r="H33" s="33">
        <v>234</v>
      </c>
      <c r="I33" s="32">
        <v>186</v>
      </c>
      <c r="J33" s="33">
        <v>157</v>
      </c>
      <c r="K33" s="34"/>
      <c r="L33" s="52">
        <f t="shared" si="0"/>
        <v>196.5</v>
      </c>
      <c r="M33" s="53">
        <f t="shared" si="1"/>
        <v>1179</v>
      </c>
      <c r="N33" s="33">
        <v>156</v>
      </c>
      <c r="O33" s="32">
        <v>175</v>
      </c>
      <c r="P33" s="33">
        <v>183</v>
      </c>
      <c r="Q33" s="32">
        <v>191</v>
      </c>
      <c r="R33" s="33">
        <v>154</v>
      </c>
      <c r="S33" s="32">
        <v>184</v>
      </c>
      <c r="T33" s="34"/>
      <c r="U33" s="46">
        <f t="shared" si="2"/>
        <v>185.16666666666666</v>
      </c>
      <c r="V33" s="30">
        <f t="shared" si="3"/>
        <v>2222</v>
      </c>
      <c r="W33" s="19">
        <f t="shared" si="4"/>
        <v>80</v>
      </c>
    </row>
    <row r="34" spans="1:23" ht="21" customHeight="1" thickBot="1">
      <c r="A34" s="54">
        <v>24</v>
      </c>
      <c r="B34" s="55"/>
      <c r="C34" s="37" t="s">
        <v>170</v>
      </c>
      <c r="D34" s="36" t="s">
        <v>80</v>
      </c>
      <c r="E34" s="32">
        <v>193</v>
      </c>
      <c r="F34" s="33">
        <v>177</v>
      </c>
      <c r="G34" s="32">
        <v>196</v>
      </c>
      <c r="H34" s="33">
        <v>157</v>
      </c>
      <c r="I34" s="32">
        <v>212</v>
      </c>
      <c r="J34" s="33">
        <v>211</v>
      </c>
      <c r="K34" s="34"/>
      <c r="L34" s="52">
        <f t="shared" si="0"/>
        <v>191</v>
      </c>
      <c r="M34" s="53">
        <f t="shared" si="1"/>
        <v>1146</v>
      </c>
      <c r="N34" s="33">
        <v>164</v>
      </c>
      <c r="O34" s="32">
        <v>136</v>
      </c>
      <c r="P34" s="33">
        <v>155</v>
      </c>
      <c r="Q34" s="32">
        <v>204</v>
      </c>
      <c r="R34" s="33">
        <v>217</v>
      </c>
      <c r="S34" s="32">
        <v>193</v>
      </c>
      <c r="T34" s="34"/>
      <c r="U34" s="46">
        <f t="shared" si="2"/>
        <v>184.58333333333334</v>
      </c>
      <c r="V34" s="30">
        <f t="shared" si="3"/>
        <v>2215</v>
      </c>
      <c r="W34" s="19">
        <f t="shared" si="4"/>
        <v>81</v>
      </c>
    </row>
    <row r="35" spans="1:23" ht="21" customHeight="1" thickBot="1">
      <c r="A35" s="50">
        <v>25</v>
      </c>
      <c r="B35" s="55"/>
      <c r="C35" s="37" t="s">
        <v>109</v>
      </c>
      <c r="D35" s="36" t="s">
        <v>75</v>
      </c>
      <c r="E35" s="32">
        <v>184</v>
      </c>
      <c r="F35" s="33">
        <v>213</v>
      </c>
      <c r="G35" s="32">
        <v>189</v>
      </c>
      <c r="H35" s="33">
        <v>185</v>
      </c>
      <c r="I35" s="32">
        <v>164</v>
      </c>
      <c r="J35" s="33">
        <v>209</v>
      </c>
      <c r="K35" s="34"/>
      <c r="L35" s="52">
        <f t="shared" si="0"/>
        <v>190.66666666666666</v>
      </c>
      <c r="M35" s="53">
        <f t="shared" si="1"/>
        <v>1144</v>
      </c>
      <c r="N35" s="33">
        <v>167</v>
      </c>
      <c r="O35" s="32">
        <v>168</v>
      </c>
      <c r="P35" s="33">
        <v>172</v>
      </c>
      <c r="Q35" s="32">
        <v>220</v>
      </c>
      <c r="R35" s="33">
        <v>171</v>
      </c>
      <c r="S35" s="32">
        <v>168</v>
      </c>
      <c r="T35" s="34"/>
      <c r="U35" s="46">
        <f t="shared" si="2"/>
        <v>184.16666666666666</v>
      </c>
      <c r="V35" s="30">
        <f t="shared" si="3"/>
        <v>2210</v>
      </c>
      <c r="W35" s="19">
        <f t="shared" si="4"/>
        <v>56</v>
      </c>
    </row>
    <row r="36" spans="1:23" ht="21" customHeight="1" thickBot="1">
      <c r="A36" s="54">
        <v>26</v>
      </c>
      <c r="B36" s="56"/>
      <c r="C36" s="37" t="s">
        <v>154</v>
      </c>
      <c r="D36" s="36" t="s">
        <v>124</v>
      </c>
      <c r="E36" s="32">
        <v>189</v>
      </c>
      <c r="F36" s="33">
        <v>165</v>
      </c>
      <c r="G36" s="32">
        <v>155</v>
      </c>
      <c r="H36" s="33">
        <v>166</v>
      </c>
      <c r="I36" s="32">
        <v>190</v>
      </c>
      <c r="J36" s="33">
        <v>170</v>
      </c>
      <c r="K36" s="34"/>
      <c r="L36" s="52">
        <f t="shared" si="0"/>
        <v>172.5</v>
      </c>
      <c r="M36" s="53">
        <f t="shared" si="1"/>
        <v>1035</v>
      </c>
      <c r="N36" s="33">
        <v>182</v>
      </c>
      <c r="O36" s="32">
        <v>174</v>
      </c>
      <c r="P36" s="33">
        <v>215</v>
      </c>
      <c r="Q36" s="32">
        <v>167</v>
      </c>
      <c r="R36" s="33">
        <v>257</v>
      </c>
      <c r="S36" s="32">
        <v>177</v>
      </c>
      <c r="T36" s="34"/>
      <c r="U36" s="46">
        <f t="shared" si="2"/>
        <v>183.91666666666666</v>
      </c>
      <c r="V36" s="30">
        <f t="shared" si="3"/>
        <v>2207</v>
      </c>
      <c r="W36" s="19">
        <f t="shared" si="4"/>
        <v>102</v>
      </c>
    </row>
    <row r="37" spans="1:23" ht="21" customHeight="1" thickBot="1">
      <c r="A37" s="54">
        <v>27</v>
      </c>
      <c r="B37" s="55"/>
      <c r="C37" s="37" t="s">
        <v>127</v>
      </c>
      <c r="D37" s="36" t="s">
        <v>80</v>
      </c>
      <c r="E37" s="34">
        <v>191</v>
      </c>
      <c r="F37" s="31">
        <v>146</v>
      </c>
      <c r="G37" s="34">
        <v>197</v>
      </c>
      <c r="H37" s="31">
        <v>199</v>
      </c>
      <c r="I37" s="34">
        <v>125</v>
      </c>
      <c r="J37" s="31">
        <v>192</v>
      </c>
      <c r="K37" s="34"/>
      <c r="L37" s="52">
        <f t="shared" si="0"/>
        <v>175</v>
      </c>
      <c r="M37" s="53">
        <f t="shared" si="1"/>
        <v>1050</v>
      </c>
      <c r="N37" s="33">
        <v>189</v>
      </c>
      <c r="O37" s="32">
        <v>185</v>
      </c>
      <c r="P37" s="33">
        <v>214</v>
      </c>
      <c r="Q37" s="32">
        <v>192</v>
      </c>
      <c r="R37" s="33">
        <v>187</v>
      </c>
      <c r="S37" s="32">
        <v>172</v>
      </c>
      <c r="T37" s="34"/>
      <c r="U37" s="46">
        <f t="shared" si="2"/>
        <v>182.41666666666666</v>
      </c>
      <c r="V37" s="30">
        <f t="shared" si="3"/>
        <v>2189</v>
      </c>
      <c r="W37" s="19">
        <f t="shared" si="4"/>
        <v>89</v>
      </c>
    </row>
    <row r="38" spans="1:23" ht="21" customHeight="1" thickBot="1">
      <c r="A38" s="50">
        <v>28</v>
      </c>
      <c r="B38" s="55"/>
      <c r="C38" s="37" t="s">
        <v>85</v>
      </c>
      <c r="D38" s="36" t="s">
        <v>75</v>
      </c>
      <c r="E38" s="32">
        <v>191</v>
      </c>
      <c r="F38" s="33">
        <v>176</v>
      </c>
      <c r="G38" s="32">
        <v>191</v>
      </c>
      <c r="H38" s="33">
        <v>185</v>
      </c>
      <c r="I38" s="32">
        <v>212</v>
      </c>
      <c r="J38" s="33">
        <v>196</v>
      </c>
      <c r="K38" s="34"/>
      <c r="L38" s="52">
        <f t="shared" si="0"/>
        <v>191.83333333333334</v>
      </c>
      <c r="M38" s="53">
        <f t="shared" si="1"/>
        <v>1151</v>
      </c>
      <c r="N38" s="33">
        <v>148</v>
      </c>
      <c r="O38" s="32">
        <v>203</v>
      </c>
      <c r="P38" s="33">
        <v>177</v>
      </c>
      <c r="Q38" s="32">
        <v>187</v>
      </c>
      <c r="R38" s="33">
        <v>187</v>
      </c>
      <c r="S38" s="32">
        <v>135</v>
      </c>
      <c r="T38" s="34"/>
      <c r="U38" s="46">
        <f t="shared" si="2"/>
        <v>182.33333333333334</v>
      </c>
      <c r="V38" s="30">
        <f t="shared" si="3"/>
        <v>2188</v>
      </c>
      <c r="W38" s="19">
        <f t="shared" si="4"/>
        <v>77</v>
      </c>
    </row>
    <row r="39" spans="1:23" ht="21" customHeight="1" thickBot="1">
      <c r="A39" s="54">
        <v>29</v>
      </c>
      <c r="B39" s="56"/>
      <c r="C39" s="37" t="s">
        <v>68</v>
      </c>
      <c r="D39" s="36" t="s">
        <v>76</v>
      </c>
      <c r="E39" s="32">
        <v>136</v>
      </c>
      <c r="F39" s="33">
        <v>156</v>
      </c>
      <c r="G39" s="32">
        <v>156</v>
      </c>
      <c r="H39" s="33">
        <v>160</v>
      </c>
      <c r="I39" s="32">
        <v>236</v>
      </c>
      <c r="J39" s="33">
        <v>243</v>
      </c>
      <c r="K39" s="34"/>
      <c r="L39" s="52">
        <f t="shared" si="0"/>
        <v>181.16666666666666</v>
      </c>
      <c r="M39" s="53">
        <f t="shared" si="1"/>
        <v>1087</v>
      </c>
      <c r="N39" s="33">
        <v>167</v>
      </c>
      <c r="O39" s="32">
        <v>193</v>
      </c>
      <c r="P39" s="33">
        <v>171</v>
      </c>
      <c r="Q39" s="32">
        <v>209</v>
      </c>
      <c r="R39" s="33">
        <v>183</v>
      </c>
      <c r="S39" s="32">
        <v>172</v>
      </c>
      <c r="T39" s="34"/>
      <c r="U39" s="46">
        <f t="shared" si="2"/>
        <v>181.83333333333334</v>
      </c>
      <c r="V39" s="30">
        <f t="shared" si="3"/>
        <v>2182</v>
      </c>
      <c r="W39" s="19">
        <f t="shared" si="4"/>
        <v>107</v>
      </c>
    </row>
    <row r="40" spans="1:23" ht="21" customHeight="1" thickBot="1">
      <c r="A40" s="54">
        <v>30</v>
      </c>
      <c r="B40" s="55" t="s">
        <v>81</v>
      </c>
      <c r="C40" s="37" t="s">
        <v>141</v>
      </c>
      <c r="D40" s="36" t="s">
        <v>142</v>
      </c>
      <c r="E40" s="32">
        <v>169</v>
      </c>
      <c r="F40" s="33">
        <v>193</v>
      </c>
      <c r="G40" s="32">
        <v>131</v>
      </c>
      <c r="H40" s="33">
        <v>214</v>
      </c>
      <c r="I40" s="32">
        <v>166</v>
      </c>
      <c r="J40" s="33">
        <v>194</v>
      </c>
      <c r="K40" s="34"/>
      <c r="L40" s="52">
        <f t="shared" si="0"/>
        <v>177.83333333333334</v>
      </c>
      <c r="M40" s="53">
        <f t="shared" si="1"/>
        <v>1067</v>
      </c>
      <c r="N40" s="33">
        <v>172</v>
      </c>
      <c r="O40" s="32">
        <v>152</v>
      </c>
      <c r="P40" s="33">
        <v>168</v>
      </c>
      <c r="Q40" s="32">
        <v>238</v>
      </c>
      <c r="R40" s="33">
        <v>184</v>
      </c>
      <c r="S40" s="32">
        <v>200</v>
      </c>
      <c r="T40" s="34"/>
      <c r="U40" s="46">
        <f t="shared" si="2"/>
        <v>181.75</v>
      </c>
      <c r="V40" s="30">
        <f t="shared" si="3"/>
        <v>2181</v>
      </c>
      <c r="W40" s="19">
        <f t="shared" si="4"/>
        <v>107</v>
      </c>
    </row>
    <row r="41" spans="1:23" ht="21" customHeight="1" thickBot="1">
      <c r="A41" s="50">
        <v>31</v>
      </c>
      <c r="B41" s="55"/>
      <c r="C41" s="37" t="s">
        <v>74</v>
      </c>
      <c r="D41" s="36" t="s">
        <v>75</v>
      </c>
      <c r="E41" s="32">
        <v>158</v>
      </c>
      <c r="F41" s="33">
        <v>194</v>
      </c>
      <c r="G41" s="32">
        <v>190</v>
      </c>
      <c r="H41" s="33">
        <v>204</v>
      </c>
      <c r="I41" s="32">
        <v>178</v>
      </c>
      <c r="J41" s="33">
        <v>150</v>
      </c>
      <c r="K41" s="34"/>
      <c r="L41" s="52">
        <f t="shared" si="0"/>
        <v>179</v>
      </c>
      <c r="M41" s="53">
        <f t="shared" si="1"/>
        <v>1074</v>
      </c>
      <c r="N41" s="33">
        <v>196</v>
      </c>
      <c r="O41" s="32">
        <v>183</v>
      </c>
      <c r="P41" s="33">
        <v>176</v>
      </c>
      <c r="Q41" s="32">
        <v>162</v>
      </c>
      <c r="R41" s="33">
        <v>217</v>
      </c>
      <c r="S41" s="32">
        <v>169</v>
      </c>
      <c r="T41" s="34"/>
      <c r="U41" s="46">
        <f t="shared" si="2"/>
        <v>181.41666666666666</v>
      </c>
      <c r="V41" s="30">
        <f t="shared" si="3"/>
        <v>2177</v>
      </c>
      <c r="W41" s="19">
        <f t="shared" si="4"/>
        <v>67</v>
      </c>
    </row>
    <row r="42" spans="1:23" ht="21" customHeight="1" thickBot="1">
      <c r="A42" s="54">
        <v>32</v>
      </c>
      <c r="B42" s="56"/>
      <c r="C42" s="37" t="s">
        <v>174</v>
      </c>
      <c r="D42" s="36" t="s">
        <v>175</v>
      </c>
      <c r="E42" s="32">
        <v>174</v>
      </c>
      <c r="F42" s="33">
        <v>151</v>
      </c>
      <c r="G42" s="32">
        <v>188</v>
      </c>
      <c r="H42" s="33">
        <v>209</v>
      </c>
      <c r="I42" s="32">
        <v>169</v>
      </c>
      <c r="J42" s="33">
        <v>157</v>
      </c>
      <c r="K42" s="34"/>
      <c r="L42" s="52">
        <f t="shared" si="0"/>
        <v>174.66666666666666</v>
      </c>
      <c r="M42" s="53">
        <f t="shared" si="1"/>
        <v>1048</v>
      </c>
      <c r="N42" s="33">
        <v>203</v>
      </c>
      <c r="O42" s="32">
        <v>193</v>
      </c>
      <c r="P42" s="33">
        <v>217</v>
      </c>
      <c r="Q42" s="32">
        <v>144</v>
      </c>
      <c r="R42" s="33">
        <v>181</v>
      </c>
      <c r="S42" s="32">
        <v>181</v>
      </c>
      <c r="T42" s="34"/>
      <c r="U42" s="46">
        <f t="shared" si="2"/>
        <v>180.58333333333334</v>
      </c>
      <c r="V42" s="30">
        <f t="shared" si="3"/>
        <v>2167</v>
      </c>
      <c r="W42" s="19">
        <f t="shared" si="4"/>
        <v>73</v>
      </c>
    </row>
    <row r="43" spans="1:23" ht="21" customHeight="1" thickBot="1">
      <c r="A43" s="54">
        <v>33</v>
      </c>
      <c r="B43" s="55"/>
      <c r="C43" s="37" t="s">
        <v>158</v>
      </c>
      <c r="D43" s="36" t="s">
        <v>80</v>
      </c>
      <c r="E43" s="32">
        <v>214</v>
      </c>
      <c r="F43" s="33">
        <v>158</v>
      </c>
      <c r="G43" s="32">
        <v>161</v>
      </c>
      <c r="H43" s="33">
        <v>221</v>
      </c>
      <c r="I43" s="32">
        <v>156</v>
      </c>
      <c r="J43" s="33">
        <v>173</v>
      </c>
      <c r="K43" s="34"/>
      <c r="L43" s="52">
        <f aca="true" t="shared" si="5" ref="L43:L74">AVERAGE(E43:J43)</f>
        <v>180.5</v>
      </c>
      <c r="M43" s="53">
        <f aca="true" t="shared" si="6" ref="M43:M74">SUM(E43:K43)</f>
        <v>1083</v>
      </c>
      <c r="N43" s="33">
        <v>213</v>
      </c>
      <c r="O43" s="32">
        <v>180</v>
      </c>
      <c r="P43" s="33">
        <v>157</v>
      </c>
      <c r="Q43" s="32">
        <v>170</v>
      </c>
      <c r="R43" s="33">
        <v>182</v>
      </c>
      <c r="S43" s="32">
        <v>173</v>
      </c>
      <c r="T43" s="34"/>
      <c r="U43" s="46">
        <f aca="true" t="shared" si="7" ref="U43:U74">AVERAGE(E43:J43,N43:S43)</f>
        <v>179.83333333333334</v>
      </c>
      <c r="V43" s="30">
        <f aca="true" t="shared" si="8" ref="V43:V74">SUM(M43:T43)</f>
        <v>2158</v>
      </c>
      <c r="W43" s="19">
        <f aca="true" t="shared" si="9" ref="W43:W74">MAX(E43:J43,N43:S43)-MIN(E43:J43,N43:S43)</f>
        <v>65</v>
      </c>
    </row>
    <row r="44" spans="1:23" ht="21" customHeight="1" thickBot="1">
      <c r="A44" s="50">
        <v>34</v>
      </c>
      <c r="B44" s="55"/>
      <c r="C44" s="37" t="s">
        <v>133</v>
      </c>
      <c r="D44" s="36" t="s">
        <v>80</v>
      </c>
      <c r="E44" s="32">
        <v>186</v>
      </c>
      <c r="F44" s="33">
        <v>174</v>
      </c>
      <c r="G44" s="32">
        <v>210</v>
      </c>
      <c r="H44" s="33">
        <v>174</v>
      </c>
      <c r="I44" s="32">
        <v>178</v>
      </c>
      <c r="J44" s="33">
        <v>138</v>
      </c>
      <c r="K44" s="34"/>
      <c r="L44" s="52">
        <f t="shared" si="5"/>
        <v>176.66666666666666</v>
      </c>
      <c r="M44" s="53">
        <f t="shared" si="6"/>
        <v>1060</v>
      </c>
      <c r="N44" s="31">
        <v>185</v>
      </c>
      <c r="O44" s="34">
        <v>141</v>
      </c>
      <c r="P44" s="31">
        <v>178</v>
      </c>
      <c r="Q44" s="34">
        <v>166</v>
      </c>
      <c r="R44" s="31">
        <v>216</v>
      </c>
      <c r="S44" s="34">
        <v>210</v>
      </c>
      <c r="T44" s="34"/>
      <c r="U44" s="46">
        <f t="shared" si="7"/>
        <v>179.66666666666666</v>
      </c>
      <c r="V44" s="30">
        <f t="shared" si="8"/>
        <v>2156</v>
      </c>
      <c r="W44" s="19">
        <f t="shared" si="9"/>
        <v>78</v>
      </c>
    </row>
    <row r="45" spans="1:23" ht="21" customHeight="1" thickBot="1">
      <c r="A45" s="54">
        <v>35</v>
      </c>
      <c r="B45" s="56"/>
      <c r="C45" s="37" t="s">
        <v>134</v>
      </c>
      <c r="D45" s="36" t="s">
        <v>75</v>
      </c>
      <c r="E45" s="32">
        <v>209</v>
      </c>
      <c r="F45" s="33">
        <v>150</v>
      </c>
      <c r="G45" s="32">
        <v>186</v>
      </c>
      <c r="H45" s="33">
        <v>196</v>
      </c>
      <c r="I45" s="32">
        <v>182</v>
      </c>
      <c r="J45" s="33">
        <v>201</v>
      </c>
      <c r="K45" s="34"/>
      <c r="L45" s="52">
        <f t="shared" si="5"/>
        <v>187.33333333333334</v>
      </c>
      <c r="M45" s="53">
        <f t="shared" si="6"/>
        <v>1124</v>
      </c>
      <c r="N45" s="33">
        <v>168</v>
      </c>
      <c r="O45" s="32">
        <v>134</v>
      </c>
      <c r="P45" s="33">
        <v>167</v>
      </c>
      <c r="Q45" s="32">
        <v>208</v>
      </c>
      <c r="R45" s="33">
        <v>164</v>
      </c>
      <c r="S45" s="32">
        <v>185</v>
      </c>
      <c r="T45" s="34"/>
      <c r="U45" s="46">
        <f t="shared" si="7"/>
        <v>179.16666666666666</v>
      </c>
      <c r="V45" s="30">
        <f t="shared" si="8"/>
        <v>2150</v>
      </c>
      <c r="W45" s="19">
        <f t="shared" si="9"/>
        <v>75</v>
      </c>
    </row>
    <row r="46" spans="1:23" ht="21" customHeight="1" thickBot="1">
      <c r="A46" s="54">
        <v>36</v>
      </c>
      <c r="B46" s="55"/>
      <c r="C46" s="40" t="s">
        <v>62</v>
      </c>
      <c r="D46" s="36" t="s">
        <v>75</v>
      </c>
      <c r="E46" s="32">
        <v>137</v>
      </c>
      <c r="F46" s="33">
        <v>168</v>
      </c>
      <c r="G46" s="32">
        <v>139</v>
      </c>
      <c r="H46" s="33">
        <v>206</v>
      </c>
      <c r="I46" s="32">
        <v>204</v>
      </c>
      <c r="J46" s="33">
        <v>219</v>
      </c>
      <c r="K46" s="34"/>
      <c r="L46" s="52">
        <f t="shared" si="5"/>
        <v>178.83333333333334</v>
      </c>
      <c r="M46" s="53">
        <f t="shared" si="6"/>
        <v>1073</v>
      </c>
      <c r="N46" s="33">
        <v>203</v>
      </c>
      <c r="O46" s="32">
        <v>181</v>
      </c>
      <c r="P46" s="33">
        <v>213</v>
      </c>
      <c r="Q46" s="32">
        <v>169</v>
      </c>
      <c r="R46" s="33">
        <v>150</v>
      </c>
      <c r="S46" s="32">
        <v>153</v>
      </c>
      <c r="T46" s="34"/>
      <c r="U46" s="46">
        <f t="shared" si="7"/>
        <v>178.5</v>
      </c>
      <c r="V46" s="30">
        <f t="shared" si="8"/>
        <v>2142</v>
      </c>
      <c r="W46" s="19">
        <f t="shared" si="9"/>
        <v>82</v>
      </c>
    </row>
    <row r="47" spans="1:23" ht="21" customHeight="1" thickBot="1">
      <c r="A47" s="50">
        <v>37</v>
      </c>
      <c r="B47" s="55"/>
      <c r="C47" s="37" t="s">
        <v>151</v>
      </c>
      <c r="D47" s="36" t="s">
        <v>132</v>
      </c>
      <c r="E47" s="32">
        <v>222</v>
      </c>
      <c r="F47" s="33">
        <v>213</v>
      </c>
      <c r="G47" s="32">
        <v>150</v>
      </c>
      <c r="H47" s="33">
        <v>160</v>
      </c>
      <c r="I47" s="32">
        <v>184</v>
      </c>
      <c r="J47" s="33">
        <v>167</v>
      </c>
      <c r="K47" s="34"/>
      <c r="L47" s="52">
        <f t="shared" si="5"/>
        <v>182.66666666666666</v>
      </c>
      <c r="M47" s="53">
        <f t="shared" si="6"/>
        <v>1096</v>
      </c>
      <c r="N47" s="33">
        <v>172</v>
      </c>
      <c r="O47" s="32">
        <v>211</v>
      </c>
      <c r="P47" s="33">
        <v>183</v>
      </c>
      <c r="Q47" s="32">
        <v>181</v>
      </c>
      <c r="R47" s="33">
        <v>151</v>
      </c>
      <c r="S47" s="32">
        <v>147</v>
      </c>
      <c r="T47" s="34"/>
      <c r="U47" s="46">
        <f t="shared" si="7"/>
        <v>178.41666666666666</v>
      </c>
      <c r="V47" s="30">
        <f t="shared" si="8"/>
        <v>2141</v>
      </c>
      <c r="W47" s="19">
        <f t="shared" si="9"/>
        <v>75</v>
      </c>
    </row>
    <row r="48" spans="1:23" ht="21" customHeight="1" thickBot="1">
      <c r="A48" s="54">
        <v>38</v>
      </c>
      <c r="B48" s="56"/>
      <c r="C48" s="37" t="s">
        <v>104</v>
      </c>
      <c r="D48" s="36" t="s">
        <v>75</v>
      </c>
      <c r="E48" s="32">
        <v>157</v>
      </c>
      <c r="F48" s="33">
        <v>221</v>
      </c>
      <c r="G48" s="32">
        <v>182</v>
      </c>
      <c r="H48" s="33">
        <v>165</v>
      </c>
      <c r="I48" s="32">
        <v>212</v>
      </c>
      <c r="J48" s="33">
        <v>177</v>
      </c>
      <c r="K48" s="34"/>
      <c r="L48" s="52">
        <f t="shared" si="5"/>
        <v>185.66666666666666</v>
      </c>
      <c r="M48" s="53">
        <f t="shared" si="6"/>
        <v>1114</v>
      </c>
      <c r="N48" s="33">
        <v>180</v>
      </c>
      <c r="O48" s="32">
        <v>184</v>
      </c>
      <c r="P48" s="33">
        <v>200</v>
      </c>
      <c r="Q48" s="32">
        <v>160</v>
      </c>
      <c r="R48" s="33">
        <v>142</v>
      </c>
      <c r="S48" s="32">
        <v>160</v>
      </c>
      <c r="T48" s="34"/>
      <c r="U48" s="46">
        <f t="shared" si="7"/>
        <v>178.33333333333334</v>
      </c>
      <c r="V48" s="30">
        <f t="shared" si="8"/>
        <v>2140</v>
      </c>
      <c r="W48" s="19">
        <f t="shared" si="9"/>
        <v>79</v>
      </c>
    </row>
    <row r="49" spans="1:23" ht="21" customHeight="1" thickBot="1">
      <c r="A49" s="54">
        <v>39</v>
      </c>
      <c r="B49" s="55" t="s">
        <v>81</v>
      </c>
      <c r="C49" s="40" t="s">
        <v>69</v>
      </c>
      <c r="D49" s="36" t="s">
        <v>76</v>
      </c>
      <c r="E49" s="32">
        <v>202</v>
      </c>
      <c r="F49" s="33">
        <v>164</v>
      </c>
      <c r="G49" s="32">
        <v>159</v>
      </c>
      <c r="H49" s="33">
        <v>142</v>
      </c>
      <c r="I49" s="32">
        <v>170</v>
      </c>
      <c r="J49" s="33">
        <v>162</v>
      </c>
      <c r="K49" s="34"/>
      <c r="L49" s="52">
        <f t="shared" si="5"/>
        <v>166.5</v>
      </c>
      <c r="M49" s="53">
        <f t="shared" si="6"/>
        <v>999</v>
      </c>
      <c r="N49" s="33">
        <v>165</v>
      </c>
      <c r="O49" s="32">
        <v>200</v>
      </c>
      <c r="P49" s="33">
        <v>216</v>
      </c>
      <c r="Q49" s="32">
        <v>193</v>
      </c>
      <c r="R49" s="33">
        <v>204</v>
      </c>
      <c r="S49" s="32">
        <v>157</v>
      </c>
      <c r="T49" s="34"/>
      <c r="U49" s="46">
        <f t="shared" si="7"/>
        <v>177.83333333333334</v>
      </c>
      <c r="V49" s="30">
        <f t="shared" si="8"/>
        <v>2134</v>
      </c>
      <c r="W49" s="19">
        <f t="shared" si="9"/>
        <v>74</v>
      </c>
    </row>
    <row r="50" spans="1:23" ht="21" customHeight="1" thickBot="1">
      <c r="A50" s="50">
        <v>40</v>
      </c>
      <c r="B50" s="55"/>
      <c r="C50" s="37" t="s">
        <v>105</v>
      </c>
      <c r="D50" s="36" t="s">
        <v>75</v>
      </c>
      <c r="E50" s="32">
        <v>162</v>
      </c>
      <c r="F50" s="33">
        <v>177</v>
      </c>
      <c r="G50" s="32">
        <v>166</v>
      </c>
      <c r="H50" s="33">
        <v>157</v>
      </c>
      <c r="I50" s="32">
        <v>229</v>
      </c>
      <c r="J50" s="33">
        <v>170</v>
      </c>
      <c r="K50" s="34"/>
      <c r="L50" s="52">
        <f t="shared" si="5"/>
        <v>176.83333333333334</v>
      </c>
      <c r="M50" s="53">
        <f t="shared" si="6"/>
        <v>1061</v>
      </c>
      <c r="N50" s="33">
        <v>188</v>
      </c>
      <c r="O50" s="32">
        <v>161</v>
      </c>
      <c r="P50" s="33">
        <v>212</v>
      </c>
      <c r="Q50" s="32">
        <v>196</v>
      </c>
      <c r="R50" s="33">
        <v>145</v>
      </c>
      <c r="S50" s="32">
        <v>161</v>
      </c>
      <c r="T50" s="34"/>
      <c r="U50" s="46">
        <f t="shared" si="7"/>
        <v>177</v>
      </c>
      <c r="V50" s="30">
        <f t="shared" si="8"/>
        <v>2124</v>
      </c>
      <c r="W50" s="19">
        <f t="shared" si="9"/>
        <v>84</v>
      </c>
    </row>
    <row r="51" spans="1:23" ht="21" customHeight="1" thickBot="1">
      <c r="A51" s="54">
        <v>41</v>
      </c>
      <c r="B51" s="56"/>
      <c r="C51" s="37" t="s">
        <v>161</v>
      </c>
      <c r="D51" s="36" t="s">
        <v>162</v>
      </c>
      <c r="E51" s="32">
        <v>165</v>
      </c>
      <c r="F51" s="33">
        <v>206</v>
      </c>
      <c r="G51" s="32">
        <v>179</v>
      </c>
      <c r="H51" s="33">
        <v>201</v>
      </c>
      <c r="I51" s="32">
        <v>149</v>
      </c>
      <c r="J51" s="33">
        <v>201</v>
      </c>
      <c r="K51" s="34"/>
      <c r="L51" s="52">
        <f t="shared" si="5"/>
        <v>183.5</v>
      </c>
      <c r="M51" s="53">
        <f t="shared" si="6"/>
        <v>1101</v>
      </c>
      <c r="N51" s="33">
        <v>196</v>
      </c>
      <c r="O51" s="32">
        <v>142</v>
      </c>
      <c r="P51" s="33">
        <v>178</v>
      </c>
      <c r="Q51" s="32">
        <v>180</v>
      </c>
      <c r="R51" s="33">
        <v>138</v>
      </c>
      <c r="S51" s="32">
        <v>183</v>
      </c>
      <c r="T51" s="34"/>
      <c r="U51" s="46">
        <f t="shared" si="7"/>
        <v>176.5</v>
      </c>
      <c r="V51" s="30">
        <f t="shared" si="8"/>
        <v>2118</v>
      </c>
      <c r="W51" s="19">
        <f t="shared" si="9"/>
        <v>68</v>
      </c>
    </row>
    <row r="52" spans="1:23" ht="21" customHeight="1" thickBot="1">
      <c r="A52" s="54">
        <v>42</v>
      </c>
      <c r="B52" s="55"/>
      <c r="C52" s="37" t="s">
        <v>135</v>
      </c>
      <c r="D52" s="36" t="s">
        <v>75</v>
      </c>
      <c r="E52" s="32">
        <v>170</v>
      </c>
      <c r="F52" s="33">
        <v>166</v>
      </c>
      <c r="G52" s="32">
        <v>142</v>
      </c>
      <c r="H52" s="33">
        <v>214</v>
      </c>
      <c r="I52" s="32">
        <v>147</v>
      </c>
      <c r="J52" s="33">
        <v>202</v>
      </c>
      <c r="K52" s="34"/>
      <c r="L52" s="52">
        <f t="shared" si="5"/>
        <v>173.5</v>
      </c>
      <c r="M52" s="53">
        <f t="shared" si="6"/>
        <v>1041</v>
      </c>
      <c r="N52" s="33">
        <v>189</v>
      </c>
      <c r="O52" s="32">
        <v>143</v>
      </c>
      <c r="P52" s="33">
        <v>194</v>
      </c>
      <c r="Q52" s="32">
        <v>157</v>
      </c>
      <c r="R52" s="33">
        <v>199</v>
      </c>
      <c r="S52" s="32">
        <v>189</v>
      </c>
      <c r="T52" s="34"/>
      <c r="U52" s="46">
        <f t="shared" si="7"/>
        <v>176</v>
      </c>
      <c r="V52" s="30">
        <f t="shared" si="8"/>
        <v>2112</v>
      </c>
      <c r="W52" s="19">
        <f t="shared" si="9"/>
        <v>72</v>
      </c>
    </row>
    <row r="53" spans="1:23" ht="21" customHeight="1" thickBot="1">
      <c r="A53" s="50">
        <v>43</v>
      </c>
      <c r="B53" s="55"/>
      <c r="C53" s="37" t="s">
        <v>182</v>
      </c>
      <c r="D53" s="36" t="s">
        <v>179</v>
      </c>
      <c r="E53" s="32">
        <v>212</v>
      </c>
      <c r="F53" s="33">
        <v>221</v>
      </c>
      <c r="G53" s="32">
        <v>179</v>
      </c>
      <c r="H53" s="33">
        <v>201</v>
      </c>
      <c r="I53" s="32">
        <v>182</v>
      </c>
      <c r="J53" s="33">
        <v>148</v>
      </c>
      <c r="K53" s="34"/>
      <c r="L53" s="52">
        <f t="shared" si="5"/>
        <v>190.5</v>
      </c>
      <c r="M53" s="53">
        <f t="shared" si="6"/>
        <v>1143</v>
      </c>
      <c r="N53" s="33">
        <v>172</v>
      </c>
      <c r="O53" s="32">
        <v>124</v>
      </c>
      <c r="P53" s="33">
        <v>156</v>
      </c>
      <c r="Q53" s="32">
        <v>188</v>
      </c>
      <c r="R53" s="33">
        <v>174</v>
      </c>
      <c r="S53" s="32">
        <v>152</v>
      </c>
      <c r="T53" s="34"/>
      <c r="U53" s="46">
        <f t="shared" si="7"/>
        <v>175.75</v>
      </c>
      <c r="V53" s="30">
        <f t="shared" si="8"/>
        <v>2109</v>
      </c>
      <c r="W53" s="19">
        <f t="shared" si="9"/>
        <v>97</v>
      </c>
    </row>
    <row r="54" spans="1:23" ht="21" customHeight="1" thickBot="1">
      <c r="A54" s="54">
        <v>44</v>
      </c>
      <c r="B54" s="56" t="s">
        <v>81</v>
      </c>
      <c r="C54" s="37" t="s">
        <v>89</v>
      </c>
      <c r="D54" s="36" t="s">
        <v>78</v>
      </c>
      <c r="E54" s="32">
        <v>171</v>
      </c>
      <c r="F54" s="33">
        <v>177</v>
      </c>
      <c r="G54" s="32">
        <v>170</v>
      </c>
      <c r="H54" s="33">
        <v>182</v>
      </c>
      <c r="I54" s="32">
        <v>165</v>
      </c>
      <c r="J54" s="33">
        <v>170</v>
      </c>
      <c r="K54" s="34"/>
      <c r="L54" s="52">
        <f t="shared" si="5"/>
        <v>172.5</v>
      </c>
      <c r="M54" s="53">
        <f t="shared" si="6"/>
        <v>1035</v>
      </c>
      <c r="N54" s="33">
        <v>168</v>
      </c>
      <c r="O54" s="32">
        <v>159</v>
      </c>
      <c r="P54" s="33">
        <v>182</v>
      </c>
      <c r="Q54" s="32">
        <v>211</v>
      </c>
      <c r="R54" s="33">
        <v>168</v>
      </c>
      <c r="S54" s="32">
        <v>184</v>
      </c>
      <c r="T54" s="34"/>
      <c r="U54" s="46">
        <f t="shared" si="7"/>
        <v>175.58333333333334</v>
      </c>
      <c r="V54" s="30">
        <f t="shared" si="8"/>
        <v>2107</v>
      </c>
      <c r="W54" s="19">
        <f t="shared" si="9"/>
        <v>52</v>
      </c>
    </row>
    <row r="55" spans="1:23" ht="21" customHeight="1" thickBot="1">
      <c r="A55" s="54">
        <v>45</v>
      </c>
      <c r="B55" s="55"/>
      <c r="C55" s="37" t="s">
        <v>60</v>
      </c>
      <c r="D55" s="36" t="s">
        <v>75</v>
      </c>
      <c r="E55" s="34">
        <v>176</v>
      </c>
      <c r="F55" s="31">
        <v>163</v>
      </c>
      <c r="G55" s="34">
        <v>189</v>
      </c>
      <c r="H55" s="31">
        <v>192</v>
      </c>
      <c r="I55" s="34">
        <v>168</v>
      </c>
      <c r="J55" s="31">
        <v>181</v>
      </c>
      <c r="K55" s="34"/>
      <c r="L55" s="52">
        <f t="shared" si="5"/>
        <v>178.16666666666666</v>
      </c>
      <c r="M55" s="53">
        <f t="shared" si="6"/>
        <v>1069</v>
      </c>
      <c r="N55" s="33">
        <v>168</v>
      </c>
      <c r="O55" s="32">
        <v>170</v>
      </c>
      <c r="P55" s="33">
        <v>146</v>
      </c>
      <c r="Q55" s="32">
        <v>150</v>
      </c>
      <c r="R55" s="33">
        <v>164</v>
      </c>
      <c r="S55" s="32">
        <v>238</v>
      </c>
      <c r="T55" s="34"/>
      <c r="U55" s="46">
        <f t="shared" si="7"/>
        <v>175.41666666666666</v>
      </c>
      <c r="V55" s="30">
        <f t="shared" si="8"/>
        <v>2105</v>
      </c>
      <c r="W55" s="19">
        <f t="shared" si="9"/>
        <v>92</v>
      </c>
    </row>
    <row r="56" spans="1:23" ht="21" customHeight="1" thickBot="1">
      <c r="A56" s="50">
        <v>46</v>
      </c>
      <c r="B56" s="55"/>
      <c r="C56" s="37" t="s">
        <v>172</v>
      </c>
      <c r="D56" s="36" t="s">
        <v>132</v>
      </c>
      <c r="E56" s="34">
        <v>163</v>
      </c>
      <c r="F56" s="31">
        <v>176</v>
      </c>
      <c r="G56" s="34">
        <v>183</v>
      </c>
      <c r="H56" s="31">
        <v>147</v>
      </c>
      <c r="I56" s="34">
        <v>170</v>
      </c>
      <c r="J56" s="31">
        <v>182</v>
      </c>
      <c r="K56" s="34"/>
      <c r="L56" s="52">
        <f t="shared" si="5"/>
        <v>170.16666666666666</v>
      </c>
      <c r="M56" s="53">
        <f t="shared" si="6"/>
        <v>1021</v>
      </c>
      <c r="N56" s="33">
        <v>184</v>
      </c>
      <c r="O56" s="32">
        <v>189</v>
      </c>
      <c r="P56" s="33">
        <v>156</v>
      </c>
      <c r="Q56" s="32">
        <v>222</v>
      </c>
      <c r="R56" s="33">
        <v>172</v>
      </c>
      <c r="S56" s="32">
        <v>155</v>
      </c>
      <c r="T56" s="34"/>
      <c r="U56" s="46">
        <f t="shared" si="7"/>
        <v>174.91666666666666</v>
      </c>
      <c r="V56" s="30">
        <f t="shared" si="8"/>
        <v>2099</v>
      </c>
      <c r="W56" s="19">
        <f t="shared" si="9"/>
        <v>75</v>
      </c>
    </row>
    <row r="57" spans="1:23" ht="21" customHeight="1" thickBot="1">
      <c r="A57" s="54">
        <v>47</v>
      </c>
      <c r="B57" s="55"/>
      <c r="C57" s="37" t="s">
        <v>148</v>
      </c>
      <c r="D57" s="36" t="s">
        <v>124</v>
      </c>
      <c r="E57" s="34">
        <v>211</v>
      </c>
      <c r="F57" s="31">
        <v>154</v>
      </c>
      <c r="G57" s="34">
        <v>165</v>
      </c>
      <c r="H57" s="31">
        <v>176</v>
      </c>
      <c r="I57" s="34">
        <v>190</v>
      </c>
      <c r="J57" s="31">
        <v>164</v>
      </c>
      <c r="K57" s="34"/>
      <c r="L57" s="52">
        <f t="shared" si="5"/>
        <v>176.66666666666666</v>
      </c>
      <c r="M57" s="53">
        <f t="shared" si="6"/>
        <v>1060</v>
      </c>
      <c r="N57" s="33">
        <v>146</v>
      </c>
      <c r="O57" s="32">
        <v>213</v>
      </c>
      <c r="P57" s="33">
        <v>159</v>
      </c>
      <c r="Q57" s="32">
        <v>181</v>
      </c>
      <c r="R57" s="33">
        <v>158</v>
      </c>
      <c r="S57" s="32">
        <v>172</v>
      </c>
      <c r="T57" s="34"/>
      <c r="U57" s="46">
        <f t="shared" si="7"/>
        <v>174.08333333333334</v>
      </c>
      <c r="V57" s="30">
        <f t="shared" si="8"/>
        <v>2089</v>
      </c>
      <c r="W57" s="19">
        <f t="shared" si="9"/>
        <v>67</v>
      </c>
    </row>
    <row r="58" spans="1:23" ht="21" customHeight="1" thickBot="1">
      <c r="A58" s="54">
        <v>48</v>
      </c>
      <c r="B58" s="55"/>
      <c r="C58" s="37" t="s">
        <v>183</v>
      </c>
      <c r="D58" s="36" t="s">
        <v>179</v>
      </c>
      <c r="E58" s="32">
        <v>201</v>
      </c>
      <c r="F58" s="33">
        <v>144</v>
      </c>
      <c r="G58" s="32">
        <v>192</v>
      </c>
      <c r="H58" s="33">
        <v>201</v>
      </c>
      <c r="I58" s="32">
        <v>176</v>
      </c>
      <c r="J58" s="33">
        <v>169</v>
      </c>
      <c r="K58" s="34"/>
      <c r="L58" s="52">
        <f t="shared" si="5"/>
        <v>180.5</v>
      </c>
      <c r="M58" s="53">
        <f t="shared" si="6"/>
        <v>1083</v>
      </c>
      <c r="N58" s="33">
        <v>175</v>
      </c>
      <c r="O58" s="32">
        <v>154</v>
      </c>
      <c r="P58" s="33">
        <v>195</v>
      </c>
      <c r="Q58" s="32">
        <v>143</v>
      </c>
      <c r="R58" s="33">
        <v>147</v>
      </c>
      <c r="S58" s="32">
        <v>190</v>
      </c>
      <c r="T58" s="34"/>
      <c r="U58" s="46">
        <f t="shared" si="7"/>
        <v>173.91666666666666</v>
      </c>
      <c r="V58" s="30">
        <f t="shared" si="8"/>
        <v>2087</v>
      </c>
      <c r="W58" s="19">
        <f t="shared" si="9"/>
        <v>58</v>
      </c>
    </row>
    <row r="59" spans="1:23" ht="21" customHeight="1" thickBot="1">
      <c r="A59" s="50">
        <v>49</v>
      </c>
      <c r="B59" s="55"/>
      <c r="C59" s="37" t="s">
        <v>112</v>
      </c>
      <c r="D59" s="36" t="s">
        <v>75</v>
      </c>
      <c r="E59" s="32">
        <v>155</v>
      </c>
      <c r="F59" s="33">
        <v>201</v>
      </c>
      <c r="G59" s="32">
        <v>185</v>
      </c>
      <c r="H59" s="33">
        <v>179</v>
      </c>
      <c r="I59" s="32">
        <v>151</v>
      </c>
      <c r="J59" s="33">
        <v>181</v>
      </c>
      <c r="K59" s="32"/>
      <c r="L59" s="57">
        <f t="shared" si="5"/>
        <v>175.33333333333334</v>
      </c>
      <c r="M59" s="53">
        <f t="shared" si="6"/>
        <v>1052</v>
      </c>
      <c r="N59" s="33">
        <v>142</v>
      </c>
      <c r="O59" s="32">
        <v>191</v>
      </c>
      <c r="P59" s="33">
        <v>168</v>
      </c>
      <c r="Q59" s="32">
        <v>164</v>
      </c>
      <c r="R59" s="33">
        <v>175</v>
      </c>
      <c r="S59" s="32">
        <v>186</v>
      </c>
      <c r="T59" s="32"/>
      <c r="U59" s="46">
        <f t="shared" si="7"/>
        <v>173.16666666666666</v>
      </c>
      <c r="V59" s="30">
        <f t="shared" si="8"/>
        <v>2078</v>
      </c>
      <c r="W59" s="19">
        <f t="shared" si="9"/>
        <v>59</v>
      </c>
    </row>
    <row r="60" spans="1:23" ht="21" customHeight="1" thickBot="1">
      <c r="A60" s="54">
        <v>50</v>
      </c>
      <c r="B60" s="56"/>
      <c r="C60" s="37" t="s">
        <v>165</v>
      </c>
      <c r="D60" s="36" t="s">
        <v>124</v>
      </c>
      <c r="E60" s="32">
        <v>157</v>
      </c>
      <c r="F60" s="33">
        <v>182</v>
      </c>
      <c r="G60" s="32">
        <v>163</v>
      </c>
      <c r="H60" s="33">
        <v>148</v>
      </c>
      <c r="I60" s="32">
        <v>178</v>
      </c>
      <c r="J60" s="33">
        <v>164</v>
      </c>
      <c r="K60" s="34"/>
      <c r="L60" s="52">
        <f t="shared" si="5"/>
        <v>165.33333333333334</v>
      </c>
      <c r="M60" s="53">
        <f t="shared" si="6"/>
        <v>992</v>
      </c>
      <c r="N60" s="33">
        <v>174</v>
      </c>
      <c r="O60" s="32">
        <v>199</v>
      </c>
      <c r="P60" s="33">
        <v>200</v>
      </c>
      <c r="Q60" s="32">
        <v>156</v>
      </c>
      <c r="R60" s="33">
        <v>168</v>
      </c>
      <c r="S60" s="32">
        <v>186</v>
      </c>
      <c r="T60" s="34"/>
      <c r="U60" s="46">
        <f t="shared" si="7"/>
        <v>172.91666666666666</v>
      </c>
      <c r="V60" s="30">
        <f t="shared" si="8"/>
        <v>2075</v>
      </c>
      <c r="W60" s="19">
        <f t="shared" si="9"/>
        <v>52</v>
      </c>
    </row>
    <row r="61" spans="1:23" ht="21" customHeight="1" thickBot="1">
      <c r="A61" s="54">
        <v>51</v>
      </c>
      <c r="B61" s="55" t="s">
        <v>92</v>
      </c>
      <c r="C61" s="37" t="s">
        <v>86</v>
      </c>
      <c r="D61" s="36" t="s">
        <v>75</v>
      </c>
      <c r="E61" s="32">
        <v>155</v>
      </c>
      <c r="F61" s="33">
        <v>162</v>
      </c>
      <c r="G61" s="32">
        <v>156</v>
      </c>
      <c r="H61" s="33">
        <v>133</v>
      </c>
      <c r="I61" s="32">
        <v>191</v>
      </c>
      <c r="J61" s="33">
        <v>185</v>
      </c>
      <c r="K61" s="34">
        <v>48</v>
      </c>
      <c r="L61" s="52">
        <f t="shared" si="5"/>
        <v>163.66666666666666</v>
      </c>
      <c r="M61" s="53">
        <f t="shared" si="6"/>
        <v>1030</v>
      </c>
      <c r="N61" s="33">
        <v>179</v>
      </c>
      <c r="O61" s="32">
        <v>164</v>
      </c>
      <c r="P61" s="33">
        <v>168</v>
      </c>
      <c r="Q61" s="32">
        <v>148</v>
      </c>
      <c r="R61" s="33">
        <v>149</v>
      </c>
      <c r="S61" s="32">
        <v>184</v>
      </c>
      <c r="T61" s="34">
        <v>48</v>
      </c>
      <c r="U61" s="46">
        <f t="shared" si="7"/>
        <v>164.5</v>
      </c>
      <c r="V61" s="30">
        <f t="shared" si="8"/>
        <v>2070</v>
      </c>
      <c r="W61" s="19">
        <f t="shared" si="9"/>
        <v>58</v>
      </c>
    </row>
    <row r="62" spans="1:23" ht="21" customHeight="1" thickBot="1">
      <c r="A62" s="50">
        <v>52</v>
      </c>
      <c r="B62" s="55"/>
      <c r="C62" s="37" t="s">
        <v>67</v>
      </c>
      <c r="D62" s="36" t="s">
        <v>75</v>
      </c>
      <c r="E62" s="32">
        <v>193</v>
      </c>
      <c r="F62" s="33">
        <v>188</v>
      </c>
      <c r="G62" s="32">
        <v>160</v>
      </c>
      <c r="H62" s="33">
        <v>156</v>
      </c>
      <c r="I62" s="32">
        <v>154</v>
      </c>
      <c r="J62" s="33">
        <v>200</v>
      </c>
      <c r="K62" s="34"/>
      <c r="L62" s="52">
        <f t="shared" si="5"/>
        <v>175.16666666666666</v>
      </c>
      <c r="M62" s="53">
        <f t="shared" si="6"/>
        <v>1051</v>
      </c>
      <c r="N62" s="33">
        <v>170</v>
      </c>
      <c r="O62" s="32">
        <v>178</v>
      </c>
      <c r="P62" s="33">
        <v>180</v>
      </c>
      <c r="Q62" s="32">
        <v>148</v>
      </c>
      <c r="R62" s="33">
        <v>146</v>
      </c>
      <c r="S62" s="32">
        <v>192</v>
      </c>
      <c r="T62" s="34"/>
      <c r="U62" s="46">
        <f t="shared" si="7"/>
        <v>172.08333333333334</v>
      </c>
      <c r="V62" s="30">
        <f t="shared" si="8"/>
        <v>2065</v>
      </c>
      <c r="W62" s="19">
        <f t="shared" si="9"/>
        <v>54</v>
      </c>
    </row>
    <row r="63" spans="1:23" ht="21" customHeight="1" thickBot="1">
      <c r="A63" s="54">
        <v>53</v>
      </c>
      <c r="B63" s="56"/>
      <c r="C63" s="37" t="s">
        <v>98</v>
      </c>
      <c r="D63" s="36" t="s">
        <v>75</v>
      </c>
      <c r="E63" s="32">
        <v>174</v>
      </c>
      <c r="F63" s="33">
        <v>186</v>
      </c>
      <c r="G63" s="32">
        <v>128</v>
      </c>
      <c r="H63" s="33">
        <v>165</v>
      </c>
      <c r="I63" s="32">
        <v>137</v>
      </c>
      <c r="J63" s="33">
        <v>137</v>
      </c>
      <c r="K63" s="34"/>
      <c r="L63" s="52">
        <f t="shared" si="5"/>
        <v>154.5</v>
      </c>
      <c r="M63" s="53">
        <f t="shared" si="6"/>
        <v>927</v>
      </c>
      <c r="N63" s="33">
        <v>195</v>
      </c>
      <c r="O63" s="32">
        <v>179</v>
      </c>
      <c r="P63" s="33">
        <v>190</v>
      </c>
      <c r="Q63" s="32">
        <v>156</v>
      </c>
      <c r="R63" s="33">
        <v>193</v>
      </c>
      <c r="S63" s="32">
        <v>216</v>
      </c>
      <c r="T63" s="34"/>
      <c r="U63" s="46">
        <f t="shared" si="7"/>
        <v>171.33333333333334</v>
      </c>
      <c r="V63" s="30">
        <f t="shared" si="8"/>
        <v>2056</v>
      </c>
      <c r="W63" s="19">
        <f t="shared" si="9"/>
        <v>88</v>
      </c>
    </row>
    <row r="64" spans="1:23" ht="21" customHeight="1" thickBot="1">
      <c r="A64" s="54">
        <v>54</v>
      </c>
      <c r="B64" s="55"/>
      <c r="C64" s="37" t="s">
        <v>126</v>
      </c>
      <c r="D64" s="36" t="s">
        <v>80</v>
      </c>
      <c r="E64" s="32">
        <v>221</v>
      </c>
      <c r="F64" s="33">
        <v>168</v>
      </c>
      <c r="G64" s="32">
        <v>168</v>
      </c>
      <c r="H64" s="33">
        <v>179</v>
      </c>
      <c r="I64" s="32">
        <v>138</v>
      </c>
      <c r="J64" s="33">
        <v>162</v>
      </c>
      <c r="K64" s="34"/>
      <c r="L64" s="52">
        <f t="shared" si="5"/>
        <v>172.66666666666666</v>
      </c>
      <c r="M64" s="53">
        <f t="shared" si="6"/>
        <v>1036</v>
      </c>
      <c r="N64" s="33">
        <v>187</v>
      </c>
      <c r="O64" s="32">
        <v>172</v>
      </c>
      <c r="P64" s="33">
        <v>153</v>
      </c>
      <c r="Q64" s="32">
        <v>151</v>
      </c>
      <c r="R64" s="33">
        <v>136</v>
      </c>
      <c r="S64" s="32">
        <v>194</v>
      </c>
      <c r="T64" s="34"/>
      <c r="U64" s="46">
        <f t="shared" si="7"/>
        <v>169.08333333333334</v>
      </c>
      <c r="V64" s="30">
        <f t="shared" si="8"/>
        <v>2029</v>
      </c>
      <c r="W64" s="19">
        <f t="shared" si="9"/>
        <v>85</v>
      </c>
    </row>
    <row r="65" spans="1:23" ht="21" customHeight="1" thickBot="1">
      <c r="A65" s="50">
        <v>55</v>
      </c>
      <c r="B65" s="55"/>
      <c r="C65" s="37" t="s">
        <v>181</v>
      </c>
      <c r="D65" s="36" t="s">
        <v>179</v>
      </c>
      <c r="E65" s="32">
        <v>168</v>
      </c>
      <c r="F65" s="33">
        <v>165</v>
      </c>
      <c r="G65" s="32">
        <v>166</v>
      </c>
      <c r="H65" s="33">
        <v>164</v>
      </c>
      <c r="I65" s="32">
        <v>201</v>
      </c>
      <c r="J65" s="33">
        <v>213</v>
      </c>
      <c r="K65" s="34"/>
      <c r="L65" s="52">
        <f t="shared" si="5"/>
        <v>179.5</v>
      </c>
      <c r="M65" s="53">
        <f t="shared" si="6"/>
        <v>1077</v>
      </c>
      <c r="N65" s="33">
        <v>147</v>
      </c>
      <c r="O65" s="32">
        <v>166</v>
      </c>
      <c r="P65" s="33">
        <v>173</v>
      </c>
      <c r="Q65" s="32">
        <v>142</v>
      </c>
      <c r="R65" s="33">
        <v>131</v>
      </c>
      <c r="S65" s="32">
        <v>191</v>
      </c>
      <c r="T65" s="34"/>
      <c r="U65" s="46">
        <f t="shared" si="7"/>
        <v>168.91666666666666</v>
      </c>
      <c r="V65" s="30">
        <f t="shared" si="8"/>
        <v>2027</v>
      </c>
      <c r="W65" s="19">
        <f t="shared" si="9"/>
        <v>82</v>
      </c>
    </row>
    <row r="66" spans="1:23" ht="21" customHeight="1" thickBot="1">
      <c r="A66" s="54">
        <v>56</v>
      </c>
      <c r="B66" s="56"/>
      <c r="C66" s="37" t="s">
        <v>136</v>
      </c>
      <c r="D66" s="36" t="s">
        <v>75</v>
      </c>
      <c r="E66" s="32">
        <v>158</v>
      </c>
      <c r="F66" s="33">
        <v>147</v>
      </c>
      <c r="G66" s="32">
        <v>167</v>
      </c>
      <c r="H66" s="33">
        <v>124</v>
      </c>
      <c r="I66" s="32">
        <v>198</v>
      </c>
      <c r="J66" s="33">
        <v>159</v>
      </c>
      <c r="K66" s="34"/>
      <c r="L66" s="52">
        <f t="shared" si="5"/>
        <v>158.83333333333334</v>
      </c>
      <c r="M66" s="53">
        <f t="shared" si="6"/>
        <v>953</v>
      </c>
      <c r="N66" s="33">
        <v>152</v>
      </c>
      <c r="O66" s="32">
        <v>177</v>
      </c>
      <c r="P66" s="33">
        <v>188</v>
      </c>
      <c r="Q66" s="32">
        <v>226</v>
      </c>
      <c r="R66" s="33">
        <v>164</v>
      </c>
      <c r="S66" s="32">
        <v>167</v>
      </c>
      <c r="T66" s="34"/>
      <c r="U66" s="46">
        <f t="shared" si="7"/>
        <v>168.91666666666666</v>
      </c>
      <c r="V66" s="30">
        <f t="shared" si="8"/>
        <v>2027</v>
      </c>
      <c r="W66" s="19">
        <f t="shared" si="9"/>
        <v>102</v>
      </c>
    </row>
    <row r="67" spans="1:23" ht="21" customHeight="1" thickBot="1">
      <c r="A67" s="54">
        <v>57</v>
      </c>
      <c r="B67" s="55"/>
      <c r="C67" s="37" t="s">
        <v>100</v>
      </c>
      <c r="D67" s="36" t="s">
        <v>75</v>
      </c>
      <c r="E67" s="34">
        <v>178</v>
      </c>
      <c r="F67" s="31">
        <v>160</v>
      </c>
      <c r="G67" s="34">
        <v>199</v>
      </c>
      <c r="H67" s="31">
        <v>174</v>
      </c>
      <c r="I67" s="34">
        <v>121</v>
      </c>
      <c r="J67" s="31">
        <v>148</v>
      </c>
      <c r="K67" s="34"/>
      <c r="L67" s="52">
        <f t="shared" si="5"/>
        <v>163.33333333333334</v>
      </c>
      <c r="M67" s="53">
        <f t="shared" si="6"/>
        <v>980</v>
      </c>
      <c r="N67" s="33">
        <v>141</v>
      </c>
      <c r="O67" s="32">
        <v>171</v>
      </c>
      <c r="P67" s="33">
        <v>167</v>
      </c>
      <c r="Q67" s="32">
        <v>198</v>
      </c>
      <c r="R67" s="33">
        <v>192</v>
      </c>
      <c r="S67" s="32">
        <v>171</v>
      </c>
      <c r="T67" s="34"/>
      <c r="U67" s="46">
        <f t="shared" si="7"/>
        <v>168.33333333333334</v>
      </c>
      <c r="V67" s="30">
        <f t="shared" si="8"/>
        <v>2020</v>
      </c>
      <c r="W67" s="19">
        <f t="shared" si="9"/>
        <v>78</v>
      </c>
    </row>
    <row r="68" spans="1:23" ht="21" customHeight="1" thickBot="1">
      <c r="A68" s="50">
        <v>58</v>
      </c>
      <c r="B68" s="55"/>
      <c r="C68" s="37" t="s">
        <v>114</v>
      </c>
      <c r="D68" s="36" t="s">
        <v>75</v>
      </c>
      <c r="E68" s="34">
        <v>158</v>
      </c>
      <c r="F68" s="31">
        <v>167</v>
      </c>
      <c r="G68" s="34">
        <v>213</v>
      </c>
      <c r="H68" s="31">
        <v>208</v>
      </c>
      <c r="I68" s="34">
        <v>179</v>
      </c>
      <c r="J68" s="31">
        <v>168</v>
      </c>
      <c r="K68" s="34"/>
      <c r="L68" s="52">
        <f t="shared" si="5"/>
        <v>182.16666666666666</v>
      </c>
      <c r="M68" s="53">
        <f t="shared" si="6"/>
        <v>1093</v>
      </c>
      <c r="N68" s="33">
        <v>179</v>
      </c>
      <c r="O68" s="32">
        <v>124</v>
      </c>
      <c r="P68" s="33">
        <v>122</v>
      </c>
      <c r="Q68" s="32">
        <v>157</v>
      </c>
      <c r="R68" s="33">
        <v>171</v>
      </c>
      <c r="S68" s="32">
        <v>167</v>
      </c>
      <c r="T68" s="34"/>
      <c r="U68" s="46">
        <f t="shared" si="7"/>
        <v>167.75</v>
      </c>
      <c r="V68" s="30">
        <f t="shared" si="8"/>
        <v>2013</v>
      </c>
      <c r="W68" s="19">
        <f t="shared" si="9"/>
        <v>91</v>
      </c>
    </row>
    <row r="69" spans="1:23" ht="21" customHeight="1" thickBot="1">
      <c r="A69" s="54">
        <v>59</v>
      </c>
      <c r="B69" s="55"/>
      <c r="C69" s="37" t="s">
        <v>59</v>
      </c>
      <c r="D69" s="36" t="s">
        <v>75</v>
      </c>
      <c r="E69" s="34">
        <v>195</v>
      </c>
      <c r="F69" s="31">
        <v>191</v>
      </c>
      <c r="G69" s="34">
        <v>145</v>
      </c>
      <c r="H69" s="31">
        <v>175</v>
      </c>
      <c r="I69" s="34">
        <v>165</v>
      </c>
      <c r="J69" s="31">
        <v>137</v>
      </c>
      <c r="K69" s="34"/>
      <c r="L69" s="52">
        <f t="shared" si="5"/>
        <v>168</v>
      </c>
      <c r="M69" s="53">
        <f t="shared" si="6"/>
        <v>1008</v>
      </c>
      <c r="N69" s="33">
        <v>186</v>
      </c>
      <c r="O69" s="32">
        <v>144</v>
      </c>
      <c r="P69" s="33">
        <v>151</v>
      </c>
      <c r="Q69" s="32">
        <v>171</v>
      </c>
      <c r="R69" s="33">
        <v>186</v>
      </c>
      <c r="S69" s="32">
        <v>162</v>
      </c>
      <c r="T69" s="34"/>
      <c r="U69" s="46">
        <f t="shared" si="7"/>
        <v>167.33333333333334</v>
      </c>
      <c r="V69" s="30">
        <f t="shared" si="8"/>
        <v>2008</v>
      </c>
      <c r="W69" s="19">
        <f t="shared" si="9"/>
        <v>58</v>
      </c>
    </row>
    <row r="70" spans="1:23" ht="21" customHeight="1" thickBot="1">
      <c r="A70" s="54">
        <v>60</v>
      </c>
      <c r="B70" s="55"/>
      <c r="C70" s="37" t="s">
        <v>178</v>
      </c>
      <c r="D70" s="36" t="s">
        <v>179</v>
      </c>
      <c r="E70" s="32">
        <v>166</v>
      </c>
      <c r="F70" s="33">
        <v>144</v>
      </c>
      <c r="G70" s="32">
        <v>210</v>
      </c>
      <c r="H70" s="33">
        <v>197</v>
      </c>
      <c r="I70" s="32">
        <v>138</v>
      </c>
      <c r="J70" s="33">
        <v>177</v>
      </c>
      <c r="K70" s="34"/>
      <c r="L70" s="52">
        <f t="shared" si="5"/>
        <v>172</v>
      </c>
      <c r="M70" s="53">
        <f t="shared" si="6"/>
        <v>1032</v>
      </c>
      <c r="N70" s="33">
        <v>194</v>
      </c>
      <c r="O70" s="32">
        <v>147</v>
      </c>
      <c r="P70" s="33">
        <v>159</v>
      </c>
      <c r="Q70" s="32">
        <v>152</v>
      </c>
      <c r="R70" s="33">
        <v>157</v>
      </c>
      <c r="S70" s="32">
        <v>159</v>
      </c>
      <c r="T70" s="34"/>
      <c r="U70" s="46">
        <f t="shared" si="7"/>
        <v>166.66666666666666</v>
      </c>
      <c r="V70" s="30">
        <f t="shared" si="8"/>
        <v>2000</v>
      </c>
      <c r="W70" s="19">
        <f t="shared" si="9"/>
        <v>72</v>
      </c>
    </row>
    <row r="71" spans="1:23" ht="21" customHeight="1" thickBot="1">
      <c r="A71" s="50">
        <v>61</v>
      </c>
      <c r="B71" s="56"/>
      <c r="C71" s="37" t="s">
        <v>99</v>
      </c>
      <c r="D71" s="36" t="s">
        <v>75</v>
      </c>
      <c r="E71" s="32">
        <v>155</v>
      </c>
      <c r="F71" s="33">
        <v>166</v>
      </c>
      <c r="G71" s="32">
        <v>165</v>
      </c>
      <c r="H71" s="33">
        <v>166</v>
      </c>
      <c r="I71" s="32">
        <v>165</v>
      </c>
      <c r="J71" s="33">
        <v>136</v>
      </c>
      <c r="K71" s="34"/>
      <c r="L71" s="52">
        <f t="shared" si="5"/>
        <v>158.83333333333334</v>
      </c>
      <c r="M71" s="53">
        <f t="shared" si="6"/>
        <v>953</v>
      </c>
      <c r="N71" s="33">
        <v>206</v>
      </c>
      <c r="O71" s="32">
        <v>184</v>
      </c>
      <c r="P71" s="33">
        <v>189</v>
      </c>
      <c r="Q71" s="32">
        <v>138</v>
      </c>
      <c r="R71" s="33">
        <v>147</v>
      </c>
      <c r="S71" s="32">
        <v>177</v>
      </c>
      <c r="T71" s="34"/>
      <c r="U71" s="46">
        <f t="shared" si="7"/>
        <v>166.16666666666666</v>
      </c>
      <c r="V71" s="30">
        <f t="shared" si="8"/>
        <v>1994</v>
      </c>
      <c r="W71" s="19">
        <f t="shared" si="9"/>
        <v>70</v>
      </c>
    </row>
    <row r="72" spans="1:23" ht="21" customHeight="1" thickBot="1">
      <c r="A72" s="54">
        <v>62</v>
      </c>
      <c r="B72" s="55"/>
      <c r="C72" s="37" t="s">
        <v>87</v>
      </c>
      <c r="D72" s="36" t="s">
        <v>75</v>
      </c>
      <c r="E72" s="32">
        <v>162</v>
      </c>
      <c r="F72" s="33">
        <v>129</v>
      </c>
      <c r="G72" s="32">
        <v>166</v>
      </c>
      <c r="H72" s="33">
        <v>170</v>
      </c>
      <c r="I72" s="32">
        <v>181</v>
      </c>
      <c r="J72" s="33">
        <v>123</v>
      </c>
      <c r="K72" s="34">
        <v>48</v>
      </c>
      <c r="L72" s="52">
        <f t="shared" si="5"/>
        <v>155.16666666666666</v>
      </c>
      <c r="M72" s="53">
        <f t="shared" si="6"/>
        <v>979</v>
      </c>
      <c r="N72" s="33">
        <v>153</v>
      </c>
      <c r="O72" s="32">
        <v>144</v>
      </c>
      <c r="P72" s="33">
        <v>161</v>
      </c>
      <c r="Q72" s="32">
        <v>159</v>
      </c>
      <c r="R72" s="33">
        <v>200</v>
      </c>
      <c r="S72" s="32">
        <v>149</v>
      </c>
      <c r="T72" s="34">
        <v>48</v>
      </c>
      <c r="U72" s="46">
        <f t="shared" si="7"/>
        <v>158.08333333333334</v>
      </c>
      <c r="V72" s="30">
        <f t="shared" si="8"/>
        <v>1993</v>
      </c>
      <c r="W72" s="19">
        <f t="shared" si="9"/>
        <v>77</v>
      </c>
    </row>
    <row r="73" spans="1:23" ht="21" customHeight="1" thickBot="1">
      <c r="A73" s="54">
        <v>63</v>
      </c>
      <c r="B73" s="55"/>
      <c r="C73" s="37" t="s">
        <v>121</v>
      </c>
      <c r="D73" s="36" t="s">
        <v>122</v>
      </c>
      <c r="E73" s="32">
        <v>139</v>
      </c>
      <c r="F73" s="33">
        <v>110</v>
      </c>
      <c r="G73" s="32">
        <v>162</v>
      </c>
      <c r="H73" s="33">
        <v>169</v>
      </c>
      <c r="I73" s="32">
        <v>146</v>
      </c>
      <c r="J73" s="33">
        <v>171</v>
      </c>
      <c r="K73" s="34"/>
      <c r="L73" s="52">
        <f t="shared" si="5"/>
        <v>149.5</v>
      </c>
      <c r="M73" s="53">
        <f t="shared" si="6"/>
        <v>897</v>
      </c>
      <c r="N73" s="33">
        <v>161</v>
      </c>
      <c r="O73" s="32">
        <v>183</v>
      </c>
      <c r="P73" s="33">
        <v>172</v>
      </c>
      <c r="Q73" s="32">
        <v>207</v>
      </c>
      <c r="R73" s="33">
        <v>181</v>
      </c>
      <c r="S73" s="32">
        <v>187</v>
      </c>
      <c r="T73" s="34"/>
      <c r="U73" s="46">
        <f t="shared" si="7"/>
        <v>165.66666666666666</v>
      </c>
      <c r="V73" s="30">
        <f t="shared" si="8"/>
        <v>1988</v>
      </c>
      <c r="W73" s="19">
        <f t="shared" si="9"/>
        <v>97</v>
      </c>
    </row>
    <row r="74" spans="1:23" ht="21" customHeight="1" thickBot="1">
      <c r="A74" s="50">
        <v>64</v>
      </c>
      <c r="B74" s="56"/>
      <c r="C74" s="37" t="s">
        <v>88</v>
      </c>
      <c r="D74" s="36" t="s">
        <v>75</v>
      </c>
      <c r="E74" s="32">
        <v>180</v>
      </c>
      <c r="F74" s="33">
        <v>180</v>
      </c>
      <c r="G74" s="32">
        <v>140</v>
      </c>
      <c r="H74" s="33">
        <v>147</v>
      </c>
      <c r="I74" s="32">
        <v>180</v>
      </c>
      <c r="J74" s="33">
        <v>197</v>
      </c>
      <c r="K74" s="34"/>
      <c r="L74" s="52">
        <f t="shared" si="5"/>
        <v>170.66666666666666</v>
      </c>
      <c r="M74" s="53">
        <f t="shared" si="6"/>
        <v>1024</v>
      </c>
      <c r="N74" s="33">
        <v>157</v>
      </c>
      <c r="O74" s="32">
        <v>153</v>
      </c>
      <c r="P74" s="33">
        <v>174</v>
      </c>
      <c r="Q74" s="32">
        <v>147</v>
      </c>
      <c r="R74" s="33">
        <v>165</v>
      </c>
      <c r="S74" s="32">
        <v>157</v>
      </c>
      <c r="T74" s="34"/>
      <c r="U74" s="46">
        <f t="shared" si="7"/>
        <v>164.75</v>
      </c>
      <c r="V74" s="30">
        <f t="shared" si="8"/>
        <v>1977</v>
      </c>
      <c r="W74" s="19">
        <f t="shared" si="9"/>
        <v>57</v>
      </c>
    </row>
    <row r="75" spans="1:23" ht="21" customHeight="1" thickBot="1">
      <c r="A75" s="54">
        <v>65</v>
      </c>
      <c r="B75" s="55"/>
      <c r="C75" s="37" t="s">
        <v>119</v>
      </c>
      <c r="D75" s="36" t="s">
        <v>75</v>
      </c>
      <c r="E75" s="34">
        <v>164</v>
      </c>
      <c r="F75" s="31">
        <v>192</v>
      </c>
      <c r="G75" s="34">
        <v>192</v>
      </c>
      <c r="H75" s="31">
        <v>165</v>
      </c>
      <c r="I75" s="34">
        <v>179</v>
      </c>
      <c r="J75" s="31">
        <v>156</v>
      </c>
      <c r="K75" s="34"/>
      <c r="L75" s="52">
        <f aca="true" t="shared" si="10" ref="L75:L84">AVERAGE(E75:J75)</f>
        <v>174.66666666666666</v>
      </c>
      <c r="M75" s="53">
        <f aca="true" t="shared" si="11" ref="M75:M84">SUM(E75:K75)</f>
        <v>1048</v>
      </c>
      <c r="N75" s="33">
        <v>147</v>
      </c>
      <c r="O75" s="32">
        <v>165</v>
      </c>
      <c r="P75" s="33">
        <v>146</v>
      </c>
      <c r="Q75" s="32">
        <v>172</v>
      </c>
      <c r="R75" s="33">
        <v>152</v>
      </c>
      <c r="S75" s="32">
        <v>145</v>
      </c>
      <c r="T75" s="34"/>
      <c r="U75" s="46">
        <f aca="true" t="shared" si="12" ref="U75:U84">AVERAGE(E75:J75,N75:S75)</f>
        <v>164.58333333333334</v>
      </c>
      <c r="V75" s="30">
        <f aca="true" t="shared" si="13" ref="V75:V84">SUM(M75:T75)</f>
        <v>1975</v>
      </c>
      <c r="W75" s="19">
        <f aca="true" t="shared" si="14" ref="W75:W84">MAX(E75:J75,N75:S75)-MIN(E75:J75,N75:S75)</f>
        <v>47</v>
      </c>
    </row>
    <row r="76" spans="1:23" ht="21" customHeight="1" thickBot="1">
      <c r="A76" s="54">
        <v>66</v>
      </c>
      <c r="B76" s="55"/>
      <c r="C76" s="37" t="s">
        <v>106</v>
      </c>
      <c r="D76" s="36" t="s">
        <v>75</v>
      </c>
      <c r="E76" s="34">
        <v>164</v>
      </c>
      <c r="F76" s="31">
        <v>170</v>
      </c>
      <c r="G76" s="34">
        <v>177</v>
      </c>
      <c r="H76" s="31">
        <v>140</v>
      </c>
      <c r="I76" s="34">
        <v>163</v>
      </c>
      <c r="J76" s="31">
        <v>148</v>
      </c>
      <c r="K76" s="34"/>
      <c r="L76" s="52">
        <f t="shared" si="10"/>
        <v>160.33333333333334</v>
      </c>
      <c r="M76" s="53">
        <f t="shared" si="11"/>
        <v>962</v>
      </c>
      <c r="N76" s="33">
        <v>177</v>
      </c>
      <c r="O76" s="32">
        <v>159</v>
      </c>
      <c r="P76" s="33">
        <v>215</v>
      </c>
      <c r="Q76" s="32">
        <v>138</v>
      </c>
      <c r="R76" s="33">
        <v>158</v>
      </c>
      <c r="S76" s="32">
        <v>152</v>
      </c>
      <c r="T76" s="34"/>
      <c r="U76" s="46">
        <f t="shared" si="12"/>
        <v>163.41666666666666</v>
      </c>
      <c r="V76" s="30">
        <f t="shared" si="13"/>
        <v>1961</v>
      </c>
      <c r="W76" s="19">
        <f t="shared" si="14"/>
        <v>77</v>
      </c>
    </row>
    <row r="77" spans="1:23" ht="21" customHeight="1" thickBot="1">
      <c r="A77" s="50">
        <v>67</v>
      </c>
      <c r="B77" s="55"/>
      <c r="C77" s="37" t="s">
        <v>123</v>
      </c>
      <c r="D77" s="36" t="s">
        <v>124</v>
      </c>
      <c r="E77" s="34">
        <v>141</v>
      </c>
      <c r="F77" s="31">
        <v>158</v>
      </c>
      <c r="G77" s="34">
        <v>169</v>
      </c>
      <c r="H77" s="31">
        <v>154</v>
      </c>
      <c r="I77" s="34">
        <v>185</v>
      </c>
      <c r="J77" s="31">
        <v>144</v>
      </c>
      <c r="K77" s="34"/>
      <c r="L77" s="52">
        <f t="shared" si="10"/>
        <v>158.5</v>
      </c>
      <c r="M77" s="53">
        <f t="shared" si="11"/>
        <v>951</v>
      </c>
      <c r="N77" s="33">
        <v>181</v>
      </c>
      <c r="O77" s="32">
        <v>170</v>
      </c>
      <c r="P77" s="33">
        <v>180</v>
      </c>
      <c r="Q77" s="32">
        <v>160</v>
      </c>
      <c r="R77" s="33">
        <v>152</v>
      </c>
      <c r="S77" s="32">
        <v>157</v>
      </c>
      <c r="T77" s="34"/>
      <c r="U77" s="46">
        <f t="shared" si="12"/>
        <v>162.58333333333334</v>
      </c>
      <c r="V77" s="30">
        <f t="shared" si="13"/>
        <v>1951</v>
      </c>
      <c r="W77" s="19">
        <f t="shared" si="14"/>
        <v>44</v>
      </c>
    </row>
    <row r="78" spans="1:23" ht="21" customHeight="1" thickBot="1">
      <c r="A78" s="54">
        <v>68</v>
      </c>
      <c r="B78" s="55"/>
      <c r="C78" s="37" t="s">
        <v>73</v>
      </c>
      <c r="D78" s="36" t="s">
        <v>75</v>
      </c>
      <c r="E78" s="32">
        <v>155</v>
      </c>
      <c r="F78" s="33">
        <v>166</v>
      </c>
      <c r="G78" s="32">
        <v>142</v>
      </c>
      <c r="H78" s="33">
        <v>180</v>
      </c>
      <c r="I78" s="32">
        <v>147</v>
      </c>
      <c r="J78" s="33">
        <v>191</v>
      </c>
      <c r="K78" s="34"/>
      <c r="L78" s="52">
        <f t="shared" si="10"/>
        <v>163.5</v>
      </c>
      <c r="M78" s="53">
        <f t="shared" si="11"/>
        <v>981</v>
      </c>
      <c r="N78" s="33">
        <v>161</v>
      </c>
      <c r="O78" s="32">
        <v>165</v>
      </c>
      <c r="P78" s="33">
        <v>126</v>
      </c>
      <c r="Q78" s="32">
        <v>157</v>
      </c>
      <c r="R78" s="33">
        <v>150</v>
      </c>
      <c r="S78" s="32">
        <v>175</v>
      </c>
      <c r="T78" s="34"/>
      <c r="U78" s="46">
        <f t="shared" si="12"/>
        <v>159.58333333333334</v>
      </c>
      <c r="V78" s="30">
        <f t="shared" si="13"/>
        <v>1915</v>
      </c>
      <c r="W78" s="19">
        <f t="shared" si="14"/>
        <v>65</v>
      </c>
    </row>
    <row r="79" spans="1:23" ht="20.25" customHeight="1" thickBot="1">
      <c r="A79" s="54">
        <v>69</v>
      </c>
      <c r="B79" s="55"/>
      <c r="C79" s="37" t="s">
        <v>107</v>
      </c>
      <c r="D79" s="36" t="s">
        <v>75</v>
      </c>
      <c r="E79" s="32">
        <v>128</v>
      </c>
      <c r="F79" s="33">
        <v>153</v>
      </c>
      <c r="G79" s="32">
        <v>188</v>
      </c>
      <c r="H79" s="33">
        <v>181</v>
      </c>
      <c r="I79" s="32">
        <v>155</v>
      </c>
      <c r="J79" s="33">
        <v>161</v>
      </c>
      <c r="K79" s="34"/>
      <c r="L79" s="52">
        <f t="shared" si="10"/>
        <v>161</v>
      </c>
      <c r="M79" s="53">
        <f t="shared" si="11"/>
        <v>966</v>
      </c>
      <c r="N79" s="33">
        <v>170</v>
      </c>
      <c r="O79" s="32">
        <v>172</v>
      </c>
      <c r="P79" s="33">
        <v>139</v>
      </c>
      <c r="Q79" s="32">
        <v>160</v>
      </c>
      <c r="R79" s="33">
        <v>142</v>
      </c>
      <c r="S79" s="32">
        <v>149</v>
      </c>
      <c r="T79" s="34"/>
      <c r="U79" s="46">
        <f t="shared" si="12"/>
        <v>158.16666666666666</v>
      </c>
      <c r="V79" s="30">
        <f t="shared" si="13"/>
        <v>1898</v>
      </c>
      <c r="W79" s="19">
        <f t="shared" si="14"/>
        <v>60</v>
      </c>
    </row>
    <row r="80" spans="1:23" ht="21" customHeight="1" thickBot="1">
      <c r="A80" s="50">
        <v>70</v>
      </c>
      <c r="B80" s="55"/>
      <c r="C80" s="37" t="s">
        <v>125</v>
      </c>
      <c r="D80" s="36" t="s">
        <v>75</v>
      </c>
      <c r="E80" s="34">
        <v>178</v>
      </c>
      <c r="F80" s="31">
        <v>156</v>
      </c>
      <c r="G80" s="34">
        <v>145</v>
      </c>
      <c r="H80" s="31">
        <v>150</v>
      </c>
      <c r="I80" s="34">
        <v>140</v>
      </c>
      <c r="J80" s="31">
        <v>183</v>
      </c>
      <c r="K80" s="34"/>
      <c r="L80" s="52">
        <f t="shared" si="10"/>
        <v>158.66666666666666</v>
      </c>
      <c r="M80" s="53">
        <f t="shared" si="11"/>
        <v>952</v>
      </c>
      <c r="N80" s="33">
        <v>169</v>
      </c>
      <c r="O80" s="32">
        <v>129</v>
      </c>
      <c r="P80" s="33">
        <v>162</v>
      </c>
      <c r="Q80" s="32">
        <v>148</v>
      </c>
      <c r="R80" s="33">
        <v>177</v>
      </c>
      <c r="S80" s="32">
        <v>153</v>
      </c>
      <c r="T80" s="34"/>
      <c r="U80" s="46">
        <f t="shared" si="12"/>
        <v>157.5</v>
      </c>
      <c r="V80" s="30">
        <f t="shared" si="13"/>
        <v>1890</v>
      </c>
      <c r="W80" s="19">
        <f t="shared" si="14"/>
        <v>54</v>
      </c>
    </row>
    <row r="81" spans="1:23" ht="21" customHeight="1" thickBot="1">
      <c r="A81" s="54">
        <v>71</v>
      </c>
      <c r="B81" s="55"/>
      <c r="C81" s="37" t="s">
        <v>159</v>
      </c>
      <c r="D81" s="36" t="s">
        <v>132</v>
      </c>
      <c r="E81" s="34">
        <v>168</v>
      </c>
      <c r="F81" s="31">
        <v>134</v>
      </c>
      <c r="G81" s="34">
        <v>149</v>
      </c>
      <c r="H81" s="31">
        <v>179</v>
      </c>
      <c r="I81" s="34">
        <v>149</v>
      </c>
      <c r="J81" s="31">
        <v>200</v>
      </c>
      <c r="K81" s="34"/>
      <c r="L81" s="52">
        <f t="shared" si="10"/>
        <v>163.16666666666666</v>
      </c>
      <c r="M81" s="53">
        <f t="shared" si="11"/>
        <v>979</v>
      </c>
      <c r="N81" s="33">
        <v>126</v>
      </c>
      <c r="O81" s="32">
        <v>126</v>
      </c>
      <c r="P81" s="33">
        <v>98</v>
      </c>
      <c r="Q81" s="32">
        <v>135</v>
      </c>
      <c r="R81" s="33">
        <v>143</v>
      </c>
      <c r="S81" s="32">
        <v>178</v>
      </c>
      <c r="T81" s="34"/>
      <c r="U81" s="46">
        <f t="shared" si="12"/>
        <v>148.75</v>
      </c>
      <c r="V81" s="30">
        <f t="shared" si="13"/>
        <v>1785</v>
      </c>
      <c r="W81" s="19">
        <f t="shared" si="14"/>
        <v>102</v>
      </c>
    </row>
    <row r="82" spans="1:23" ht="21" customHeight="1" thickBot="1">
      <c r="A82" s="54">
        <v>72</v>
      </c>
      <c r="B82" s="55"/>
      <c r="C82" s="37" t="s">
        <v>63</v>
      </c>
      <c r="D82" s="36" t="s">
        <v>75</v>
      </c>
      <c r="E82" s="34">
        <v>124</v>
      </c>
      <c r="F82" s="31">
        <v>153</v>
      </c>
      <c r="G82" s="34">
        <v>130</v>
      </c>
      <c r="H82" s="31">
        <v>155</v>
      </c>
      <c r="I82" s="34">
        <v>131</v>
      </c>
      <c r="J82" s="31">
        <v>166</v>
      </c>
      <c r="K82" s="34"/>
      <c r="L82" s="52">
        <f t="shared" si="10"/>
        <v>143.16666666666666</v>
      </c>
      <c r="M82" s="53">
        <f t="shared" si="11"/>
        <v>859</v>
      </c>
      <c r="N82" s="33">
        <v>144</v>
      </c>
      <c r="O82" s="32">
        <v>155</v>
      </c>
      <c r="P82" s="33">
        <v>148</v>
      </c>
      <c r="Q82" s="32">
        <v>126</v>
      </c>
      <c r="R82" s="33">
        <v>149</v>
      </c>
      <c r="S82" s="32">
        <v>143</v>
      </c>
      <c r="T82" s="34"/>
      <c r="U82" s="46">
        <f t="shared" si="12"/>
        <v>143.66666666666666</v>
      </c>
      <c r="V82" s="30">
        <f t="shared" si="13"/>
        <v>1724</v>
      </c>
      <c r="W82" s="19">
        <f t="shared" si="14"/>
        <v>42</v>
      </c>
    </row>
    <row r="83" spans="1:23" ht="21" customHeight="1" thickBot="1">
      <c r="A83" s="50">
        <v>73</v>
      </c>
      <c r="B83" s="55"/>
      <c r="C83" s="37" t="s">
        <v>113</v>
      </c>
      <c r="D83" s="36" t="s">
        <v>75</v>
      </c>
      <c r="E83" s="32">
        <v>139</v>
      </c>
      <c r="F83" s="33">
        <v>113</v>
      </c>
      <c r="G83" s="32">
        <v>155</v>
      </c>
      <c r="H83" s="33">
        <v>154</v>
      </c>
      <c r="I83" s="32">
        <v>118</v>
      </c>
      <c r="J83" s="33">
        <v>142</v>
      </c>
      <c r="K83" s="34">
        <v>48</v>
      </c>
      <c r="L83" s="52">
        <f t="shared" si="10"/>
        <v>136.83333333333334</v>
      </c>
      <c r="M83" s="53">
        <f t="shared" si="11"/>
        <v>869</v>
      </c>
      <c r="N83" s="33">
        <v>130</v>
      </c>
      <c r="O83" s="32">
        <v>150</v>
      </c>
      <c r="P83" s="33">
        <v>114</v>
      </c>
      <c r="Q83" s="32">
        <v>117</v>
      </c>
      <c r="R83" s="33">
        <v>137</v>
      </c>
      <c r="S83" s="32">
        <v>133</v>
      </c>
      <c r="T83" s="34">
        <v>48</v>
      </c>
      <c r="U83" s="46">
        <f t="shared" si="12"/>
        <v>133.5</v>
      </c>
      <c r="V83" s="30">
        <f t="shared" si="13"/>
        <v>1698</v>
      </c>
      <c r="W83" s="19">
        <f t="shared" si="14"/>
        <v>42</v>
      </c>
    </row>
    <row r="84" spans="1:23" ht="21" customHeight="1">
      <c r="A84" s="54">
        <v>74</v>
      </c>
      <c r="B84" s="55"/>
      <c r="C84" s="37" t="s">
        <v>173</v>
      </c>
      <c r="D84" s="36" t="s">
        <v>80</v>
      </c>
      <c r="E84" s="32">
        <v>137</v>
      </c>
      <c r="F84" s="33">
        <v>171</v>
      </c>
      <c r="G84" s="32">
        <v>147</v>
      </c>
      <c r="H84" s="33">
        <v>159</v>
      </c>
      <c r="I84" s="32">
        <v>196</v>
      </c>
      <c r="J84" s="33">
        <v>189</v>
      </c>
      <c r="K84" s="34"/>
      <c r="L84" s="52">
        <f t="shared" si="10"/>
        <v>166.5</v>
      </c>
      <c r="M84" s="53">
        <f t="shared" si="11"/>
        <v>999</v>
      </c>
      <c r="N84" s="33"/>
      <c r="O84" s="32"/>
      <c r="P84" s="33"/>
      <c r="Q84" s="32"/>
      <c r="R84" s="33"/>
      <c r="S84" s="32"/>
      <c r="T84" s="34"/>
      <c r="U84" s="46">
        <f t="shared" si="12"/>
        <v>166.5</v>
      </c>
      <c r="V84" s="30">
        <f t="shared" si="13"/>
        <v>999</v>
      </c>
      <c r="W84" s="19">
        <f t="shared" si="14"/>
        <v>59</v>
      </c>
    </row>
  </sheetData>
  <sheetProtection/>
  <mergeCells count="26">
    <mergeCell ref="U8:U10"/>
    <mergeCell ref="P8:P10"/>
    <mergeCell ref="D8:D10"/>
    <mergeCell ref="J8:J10"/>
    <mergeCell ref="L8:L10"/>
    <mergeCell ref="N8:N10"/>
    <mergeCell ref="O8:O10"/>
    <mergeCell ref="Q8:Q10"/>
    <mergeCell ref="S8:S10"/>
    <mergeCell ref="K8:K10"/>
    <mergeCell ref="C8:C10"/>
    <mergeCell ref="B8:B10"/>
    <mergeCell ref="A8:A10"/>
    <mergeCell ref="R8:R10"/>
    <mergeCell ref="I8:I10"/>
    <mergeCell ref="M8:M10"/>
    <mergeCell ref="T8:T10"/>
    <mergeCell ref="A2:V2"/>
    <mergeCell ref="A3:V3"/>
    <mergeCell ref="V8:V10"/>
    <mergeCell ref="E8:E10"/>
    <mergeCell ref="F8:F10"/>
    <mergeCell ref="G8:G10"/>
    <mergeCell ref="H8:H10"/>
    <mergeCell ref="A5:V5"/>
    <mergeCell ref="A6:V6"/>
  </mergeCells>
  <printOptions/>
  <pageMargins left="0.11811023622047245" right="0.1968503937007874" top="0.1968503937007874" bottom="0" header="0.1968503937007874" footer="0"/>
  <pageSetup horizontalDpi="300" verticalDpi="300" orientation="landscape" paperSize="9" scale="70" r:id="rId3"/>
  <rowBreaks count="1" manualBreakCount="1">
    <brk id="55" max="19" man="1"/>
  </rowBreaks>
  <legacyDrawing r:id="rId2"/>
  <oleObjects>
    <oleObject progId="Word.Document.8" shapeId="21257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X37"/>
  <sheetViews>
    <sheetView zoomScale="90" zoomScaleNormal="90" zoomScaleSheetLayoutView="75" workbookViewId="0" topLeftCell="A2">
      <selection activeCell="K19" sqref="K19"/>
    </sheetView>
  </sheetViews>
  <sheetFormatPr defaultColWidth="9.00390625" defaultRowHeight="12.75" outlineLevelCol="1"/>
  <cols>
    <col min="1" max="1" width="6.75390625" style="2" customWidth="1"/>
    <col min="2" max="2" width="6.375" style="2" customWidth="1"/>
    <col min="3" max="3" width="28.75390625" style="1" customWidth="1"/>
    <col min="4" max="4" width="21.875" style="1" customWidth="1"/>
    <col min="5" max="5" width="6.75390625" style="1" customWidth="1" outlineLevel="1"/>
    <col min="6" max="6" width="6.375" style="1" customWidth="1" outlineLevel="1"/>
    <col min="7" max="11" width="6.75390625" style="1" customWidth="1" outlineLevel="1"/>
    <col min="12" max="12" width="9.625" style="11" customWidth="1"/>
    <col min="13" max="13" width="7.625" style="11" customWidth="1"/>
    <col min="14" max="19" width="6.75390625" style="11" customWidth="1" outlineLevel="1"/>
    <col min="20" max="20" width="7.375" style="11" customWidth="1" outlineLevel="1"/>
    <col min="21" max="21" width="9.75390625" style="11" customWidth="1" outlineLevel="1"/>
    <col min="22" max="22" width="9.25390625" style="11" customWidth="1" outlineLevel="1"/>
    <col min="23" max="23" width="9.125" style="11" customWidth="1"/>
    <col min="24" max="24" width="9.00390625" style="1" customWidth="1"/>
    <col min="25" max="16384" width="9.125" style="1" customWidth="1"/>
  </cols>
  <sheetData>
    <row r="2" spans="1:22" ht="24" customHeight="1">
      <c r="A2" s="120" t="s">
        <v>40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22" ht="22.5">
      <c r="A3" s="120" t="s">
        <v>41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4" spans="1:22" ht="12" customHeight="1">
      <c r="A4" s="85"/>
      <c r="B4" s="85"/>
      <c r="C4" s="86"/>
      <c r="D4" s="24"/>
      <c r="E4" s="86"/>
      <c r="F4" s="86"/>
      <c r="G4" s="86"/>
      <c r="H4" s="86"/>
      <c r="I4" s="86"/>
      <c r="J4" s="86"/>
      <c r="K4" s="86"/>
      <c r="L4" s="84"/>
      <c r="M4" s="84"/>
      <c r="N4" s="84"/>
      <c r="O4" s="84"/>
      <c r="P4" s="84"/>
      <c r="Q4" s="84"/>
      <c r="R4" s="84"/>
      <c r="S4" s="84"/>
      <c r="T4" s="84"/>
      <c r="U4" s="84"/>
      <c r="V4" s="87"/>
    </row>
    <row r="5" spans="1:23" ht="18">
      <c r="A5" s="124" t="s">
        <v>28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0"/>
    </row>
    <row r="6" spans="1:23" ht="18.75" thickBot="1">
      <c r="A6" s="124" t="s">
        <v>29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0"/>
    </row>
    <row r="7" spans="1:23" s="4" customFormat="1" ht="7.5" hidden="1" thickBot="1">
      <c r="A7" s="3"/>
      <c r="B7" s="3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5" customFormat="1" ht="25.5" customHeight="1">
      <c r="A8" s="125" t="s">
        <v>0</v>
      </c>
      <c r="B8" s="117" t="s">
        <v>35</v>
      </c>
      <c r="C8" s="121" t="s">
        <v>1</v>
      </c>
      <c r="D8" s="121" t="s">
        <v>2</v>
      </c>
      <c r="E8" s="121" t="s">
        <v>3</v>
      </c>
      <c r="F8" s="121" t="s">
        <v>4</v>
      </c>
      <c r="G8" s="121" t="s">
        <v>5</v>
      </c>
      <c r="H8" s="121" t="s">
        <v>6</v>
      </c>
      <c r="I8" s="121" t="s">
        <v>7</v>
      </c>
      <c r="J8" s="121" t="s">
        <v>8</v>
      </c>
      <c r="K8" s="117" t="s">
        <v>38</v>
      </c>
      <c r="L8" s="121" t="s">
        <v>24</v>
      </c>
      <c r="M8" s="121" t="s">
        <v>25</v>
      </c>
      <c r="N8" s="121" t="s">
        <v>9</v>
      </c>
      <c r="O8" s="121" t="s">
        <v>10</v>
      </c>
      <c r="P8" s="121" t="s">
        <v>11</v>
      </c>
      <c r="Q8" s="121" t="s">
        <v>12</v>
      </c>
      <c r="R8" s="121" t="s">
        <v>13</v>
      </c>
      <c r="S8" s="121" t="s">
        <v>14</v>
      </c>
      <c r="T8" s="117" t="s">
        <v>38</v>
      </c>
      <c r="U8" s="121" t="s">
        <v>31</v>
      </c>
      <c r="V8" s="121" t="s">
        <v>32</v>
      </c>
      <c r="W8" s="29"/>
    </row>
    <row r="9" spans="1:23" s="5" customFormat="1" ht="12.75" customHeight="1">
      <c r="A9" s="126"/>
      <c r="B9" s="118"/>
      <c r="C9" s="122"/>
      <c r="D9" s="122"/>
      <c r="E9" s="122"/>
      <c r="F9" s="122"/>
      <c r="G9" s="122"/>
      <c r="H9" s="122"/>
      <c r="I9" s="122"/>
      <c r="J9" s="122"/>
      <c r="K9" s="118"/>
      <c r="L9" s="122"/>
      <c r="M9" s="122"/>
      <c r="N9" s="122"/>
      <c r="O9" s="122"/>
      <c r="P9" s="122"/>
      <c r="Q9" s="122"/>
      <c r="R9" s="122"/>
      <c r="S9" s="122"/>
      <c r="T9" s="118"/>
      <c r="U9" s="122"/>
      <c r="V9" s="122"/>
      <c r="W9" s="29"/>
    </row>
    <row r="10" spans="1:24" s="5" customFormat="1" ht="13.5" thickBot="1">
      <c r="A10" s="127"/>
      <c r="B10" s="119"/>
      <c r="C10" s="123"/>
      <c r="D10" s="123"/>
      <c r="E10" s="123"/>
      <c r="F10" s="123"/>
      <c r="G10" s="123"/>
      <c r="H10" s="123"/>
      <c r="I10" s="123"/>
      <c r="J10" s="123"/>
      <c r="K10" s="119"/>
      <c r="L10" s="123"/>
      <c r="M10" s="123"/>
      <c r="N10" s="123"/>
      <c r="O10" s="123"/>
      <c r="P10" s="123"/>
      <c r="Q10" s="123"/>
      <c r="R10" s="123"/>
      <c r="S10" s="123"/>
      <c r="T10" s="119"/>
      <c r="U10" s="123"/>
      <c r="V10" s="123"/>
      <c r="W10" s="29"/>
      <c r="X10" s="22" t="s">
        <v>33</v>
      </c>
    </row>
    <row r="11" spans="1:24" ht="21" customHeight="1" thickBot="1">
      <c r="A11" s="58">
        <v>1</v>
      </c>
      <c r="B11" s="51" t="s">
        <v>81</v>
      </c>
      <c r="C11" s="35" t="s">
        <v>111</v>
      </c>
      <c r="D11" s="36" t="s">
        <v>78</v>
      </c>
      <c r="E11" s="30">
        <v>183</v>
      </c>
      <c r="F11" s="31">
        <v>175</v>
      </c>
      <c r="G11" s="30">
        <v>203</v>
      </c>
      <c r="H11" s="31">
        <v>188</v>
      </c>
      <c r="I11" s="30">
        <v>159</v>
      </c>
      <c r="J11" s="31">
        <v>191</v>
      </c>
      <c r="K11" s="30"/>
      <c r="L11" s="52">
        <f aca="true" t="shared" si="0" ref="L11:L37">AVERAGE(E11:J11)</f>
        <v>183.16666666666666</v>
      </c>
      <c r="M11" s="53">
        <f aca="true" t="shared" si="1" ref="M11:M37">SUM(E11:K11)</f>
        <v>1099</v>
      </c>
      <c r="N11" s="31">
        <v>196</v>
      </c>
      <c r="O11" s="30">
        <v>190</v>
      </c>
      <c r="P11" s="31">
        <v>161</v>
      </c>
      <c r="Q11" s="30">
        <v>193</v>
      </c>
      <c r="R11" s="31">
        <v>244</v>
      </c>
      <c r="S11" s="30">
        <v>182</v>
      </c>
      <c r="T11" s="30"/>
      <c r="U11" s="46">
        <f aca="true" t="shared" si="2" ref="U11:U37">AVERAGE(E11:J11,N11:S11)</f>
        <v>188.75</v>
      </c>
      <c r="V11" s="30">
        <f aca="true" t="shared" si="3" ref="V11:V37">SUM(M11:T11)</f>
        <v>2265</v>
      </c>
      <c r="W11" s="19">
        <f aca="true" t="shared" si="4" ref="W11:W37">MAX(E11:J11,N11:S11)-MIN(E11:J11,N11:S11)</f>
        <v>85</v>
      </c>
      <c r="X11" s="27">
        <f>MAX(E11:J37,N11:S37)</f>
        <v>244</v>
      </c>
    </row>
    <row r="12" spans="1:23" ht="21" customHeight="1" thickBot="1">
      <c r="A12" s="59">
        <v>2</v>
      </c>
      <c r="B12" s="55" t="s">
        <v>82</v>
      </c>
      <c r="C12" s="37" t="s">
        <v>65</v>
      </c>
      <c r="D12" s="36" t="s">
        <v>75</v>
      </c>
      <c r="E12" s="32">
        <v>167</v>
      </c>
      <c r="F12" s="33">
        <v>178</v>
      </c>
      <c r="G12" s="32">
        <v>177</v>
      </c>
      <c r="H12" s="33">
        <v>181</v>
      </c>
      <c r="I12" s="32">
        <v>194</v>
      </c>
      <c r="J12" s="33">
        <v>223</v>
      </c>
      <c r="K12" s="34"/>
      <c r="L12" s="52">
        <f t="shared" si="0"/>
        <v>186.66666666666666</v>
      </c>
      <c r="M12" s="53">
        <f t="shared" si="1"/>
        <v>1120</v>
      </c>
      <c r="N12" s="33">
        <v>213</v>
      </c>
      <c r="O12" s="32">
        <v>178</v>
      </c>
      <c r="P12" s="33">
        <v>147</v>
      </c>
      <c r="Q12" s="32">
        <v>173</v>
      </c>
      <c r="R12" s="33">
        <v>211</v>
      </c>
      <c r="S12" s="32">
        <v>205</v>
      </c>
      <c r="T12" s="34"/>
      <c r="U12" s="46">
        <f t="shared" si="2"/>
        <v>187.25</v>
      </c>
      <c r="V12" s="30">
        <f t="shared" si="3"/>
        <v>2247</v>
      </c>
      <c r="W12" s="19">
        <f t="shared" si="4"/>
        <v>76</v>
      </c>
    </row>
    <row r="13" spans="1:23" ht="21" customHeight="1" thickBot="1">
      <c r="A13" s="59">
        <v>3</v>
      </c>
      <c r="B13" s="55" t="s">
        <v>92</v>
      </c>
      <c r="C13" s="37" t="s">
        <v>108</v>
      </c>
      <c r="D13" s="36" t="s">
        <v>75</v>
      </c>
      <c r="E13" s="32">
        <v>128</v>
      </c>
      <c r="F13" s="33">
        <v>191</v>
      </c>
      <c r="G13" s="32">
        <v>200</v>
      </c>
      <c r="H13" s="33">
        <v>200</v>
      </c>
      <c r="I13" s="32">
        <v>200</v>
      </c>
      <c r="J13" s="33">
        <v>156</v>
      </c>
      <c r="K13" s="34"/>
      <c r="L13" s="52">
        <f t="shared" si="0"/>
        <v>179.16666666666666</v>
      </c>
      <c r="M13" s="53">
        <f t="shared" si="1"/>
        <v>1075</v>
      </c>
      <c r="N13" s="31">
        <v>207</v>
      </c>
      <c r="O13" s="34">
        <v>133</v>
      </c>
      <c r="P13" s="31">
        <v>215</v>
      </c>
      <c r="Q13" s="34">
        <v>159</v>
      </c>
      <c r="R13" s="31">
        <v>155</v>
      </c>
      <c r="S13" s="34">
        <v>202</v>
      </c>
      <c r="T13" s="34"/>
      <c r="U13" s="46">
        <f t="shared" si="2"/>
        <v>178.83333333333334</v>
      </c>
      <c r="V13" s="30">
        <f t="shared" si="3"/>
        <v>2146</v>
      </c>
      <c r="W13" s="19">
        <f t="shared" si="4"/>
        <v>87</v>
      </c>
    </row>
    <row r="14" spans="1:23" ht="21" customHeight="1" thickBot="1">
      <c r="A14" s="58">
        <v>4</v>
      </c>
      <c r="B14" s="56"/>
      <c r="C14" s="37" t="s">
        <v>95</v>
      </c>
      <c r="D14" s="36" t="s">
        <v>101</v>
      </c>
      <c r="E14" s="32">
        <v>159</v>
      </c>
      <c r="F14" s="33">
        <v>167</v>
      </c>
      <c r="G14" s="32">
        <v>200</v>
      </c>
      <c r="H14" s="33">
        <v>167</v>
      </c>
      <c r="I14" s="32">
        <v>144</v>
      </c>
      <c r="J14" s="33">
        <v>165</v>
      </c>
      <c r="K14" s="34"/>
      <c r="L14" s="52">
        <f t="shared" si="0"/>
        <v>167</v>
      </c>
      <c r="M14" s="53">
        <f t="shared" si="1"/>
        <v>1002</v>
      </c>
      <c r="N14" s="33">
        <v>173</v>
      </c>
      <c r="O14" s="32">
        <v>207</v>
      </c>
      <c r="P14" s="33">
        <v>176</v>
      </c>
      <c r="Q14" s="32">
        <v>195</v>
      </c>
      <c r="R14" s="33">
        <v>176</v>
      </c>
      <c r="S14" s="32">
        <v>191</v>
      </c>
      <c r="T14" s="34"/>
      <c r="U14" s="46">
        <f t="shared" si="2"/>
        <v>176.66666666666666</v>
      </c>
      <c r="V14" s="30">
        <f t="shared" si="3"/>
        <v>2120</v>
      </c>
      <c r="W14" s="19">
        <f t="shared" si="4"/>
        <v>63</v>
      </c>
    </row>
    <row r="15" spans="1:23" ht="21" customHeight="1" thickBot="1">
      <c r="A15" s="59">
        <v>5</v>
      </c>
      <c r="B15" s="55" t="s">
        <v>81</v>
      </c>
      <c r="C15" s="37" t="s">
        <v>169</v>
      </c>
      <c r="D15" s="36" t="s">
        <v>80</v>
      </c>
      <c r="E15" s="32">
        <v>155</v>
      </c>
      <c r="F15" s="33">
        <v>176</v>
      </c>
      <c r="G15" s="32">
        <v>166</v>
      </c>
      <c r="H15" s="33">
        <v>213</v>
      </c>
      <c r="I15" s="32">
        <v>137</v>
      </c>
      <c r="J15" s="33">
        <v>208</v>
      </c>
      <c r="K15" s="34"/>
      <c r="L15" s="52">
        <f t="shared" si="0"/>
        <v>175.83333333333334</v>
      </c>
      <c r="M15" s="53">
        <f t="shared" si="1"/>
        <v>1055</v>
      </c>
      <c r="N15" s="33">
        <v>154</v>
      </c>
      <c r="O15" s="32">
        <v>216</v>
      </c>
      <c r="P15" s="33">
        <v>161</v>
      </c>
      <c r="Q15" s="32">
        <v>183</v>
      </c>
      <c r="R15" s="33">
        <v>164</v>
      </c>
      <c r="S15" s="32">
        <v>170</v>
      </c>
      <c r="T15" s="34"/>
      <c r="U15" s="46">
        <f t="shared" si="2"/>
        <v>175.25</v>
      </c>
      <c r="V15" s="30">
        <f t="shared" si="3"/>
        <v>2103</v>
      </c>
      <c r="W15" s="19">
        <f t="shared" si="4"/>
        <v>79</v>
      </c>
    </row>
    <row r="16" spans="1:23" ht="21" customHeight="1" thickBot="1">
      <c r="A16" s="59">
        <v>6</v>
      </c>
      <c r="B16" s="55"/>
      <c r="C16" s="40" t="s">
        <v>94</v>
      </c>
      <c r="D16" s="36" t="s">
        <v>75</v>
      </c>
      <c r="E16" s="32">
        <v>164</v>
      </c>
      <c r="F16" s="33">
        <v>181</v>
      </c>
      <c r="G16" s="32">
        <v>169</v>
      </c>
      <c r="H16" s="33">
        <v>161</v>
      </c>
      <c r="I16" s="32">
        <v>176</v>
      </c>
      <c r="J16" s="33">
        <v>167</v>
      </c>
      <c r="K16" s="34">
        <v>48</v>
      </c>
      <c r="L16" s="52">
        <f t="shared" si="0"/>
        <v>169.66666666666666</v>
      </c>
      <c r="M16" s="53">
        <f t="shared" si="1"/>
        <v>1066</v>
      </c>
      <c r="N16" s="33">
        <v>175</v>
      </c>
      <c r="O16" s="32">
        <v>177</v>
      </c>
      <c r="P16" s="33">
        <v>168</v>
      </c>
      <c r="Q16" s="32">
        <v>124</v>
      </c>
      <c r="R16" s="33">
        <v>165</v>
      </c>
      <c r="S16" s="32">
        <v>177</v>
      </c>
      <c r="T16" s="34">
        <v>48</v>
      </c>
      <c r="U16" s="46">
        <f t="shared" si="2"/>
        <v>167</v>
      </c>
      <c r="V16" s="30">
        <f t="shared" si="3"/>
        <v>2100</v>
      </c>
      <c r="W16" s="19">
        <f t="shared" si="4"/>
        <v>57</v>
      </c>
    </row>
    <row r="17" spans="1:23" ht="21" customHeight="1" thickBot="1">
      <c r="A17" s="58">
        <v>7</v>
      </c>
      <c r="B17" s="56"/>
      <c r="C17" s="37" t="s">
        <v>130</v>
      </c>
      <c r="D17" s="36" t="s">
        <v>80</v>
      </c>
      <c r="E17" s="32">
        <v>145</v>
      </c>
      <c r="F17" s="33">
        <v>175</v>
      </c>
      <c r="G17" s="32">
        <v>170</v>
      </c>
      <c r="H17" s="33">
        <v>143</v>
      </c>
      <c r="I17" s="32">
        <v>206</v>
      </c>
      <c r="J17" s="33">
        <v>191</v>
      </c>
      <c r="K17" s="34"/>
      <c r="L17" s="52">
        <f t="shared" si="0"/>
        <v>171.66666666666666</v>
      </c>
      <c r="M17" s="53">
        <f t="shared" si="1"/>
        <v>1030</v>
      </c>
      <c r="N17" s="33">
        <v>198</v>
      </c>
      <c r="O17" s="32">
        <v>160</v>
      </c>
      <c r="P17" s="33">
        <v>180</v>
      </c>
      <c r="Q17" s="32">
        <v>162</v>
      </c>
      <c r="R17" s="33">
        <v>135</v>
      </c>
      <c r="S17" s="32">
        <v>201</v>
      </c>
      <c r="T17" s="34"/>
      <c r="U17" s="46">
        <f t="shared" si="2"/>
        <v>172.16666666666666</v>
      </c>
      <c r="V17" s="30">
        <f t="shared" si="3"/>
        <v>2066</v>
      </c>
      <c r="W17" s="19">
        <f t="shared" si="4"/>
        <v>71</v>
      </c>
    </row>
    <row r="18" spans="1:23" ht="21" customHeight="1" thickBot="1">
      <c r="A18" s="59">
        <v>8</v>
      </c>
      <c r="B18" s="55"/>
      <c r="C18" s="37" t="s">
        <v>66</v>
      </c>
      <c r="D18" s="36" t="s">
        <v>80</v>
      </c>
      <c r="E18" s="32">
        <v>178</v>
      </c>
      <c r="F18" s="33">
        <v>198</v>
      </c>
      <c r="G18" s="32">
        <v>168</v>
      </c>
      <c r="H18" s="33">
        <v>192</v>
      </c>
      <c r="I18" s="32">
        <v>175</v>
      </c>
      <c r="J18" s="33">
        <v>196</v>
      </c>
      <c r="K18" s="34"/>
      <c r="L18" s="52">
        <f t="shared" si="0"/>
        <v>184.5</v>
      </c>
      <c r="M18" s="53">
        <f t="shared" si="1"/>
        <v>1107</v>
      </c>
      <c r="N18" s="33">
        <v>182</v>
      </c>
      <c r="O18" s="32">
        <v>157</v>
      </c>
      <c r="P18" s="33">
        <v>179</v>
      </c>
      <c r="Q18" s="32">
        <v>156</v>
      </c>
      <c r="R18" s="33">
        <v>145</v>
      </c>
      <c r="S18" s="32">
        <v>133</v>
      </c>
      <c r="T18" s="34"/>
      <c r="U18" s="46">
        <f t="shared" si="2"/>
        <v>171.58333333333334</v>
      </c>
      <c r="V18" s="30">
        <f t="shared" si="3"/>
        <v>2059</v>
      </c>
      <c r="W18" s="19">
        <f t="shared" si="4"/>
        <v>65</v>
      </c>
    </row>
    <row r="19" spans="1:23" ht="21" customHeight="1" thickBot="1">
      <c r="A19" s="59">
        <v>9</v>
      </c>
      <c r="B19" s="55" t="s">
        <v>92</v>
      </c>
      <c r="C19" s="37" t="s">
        <v>168</v>
      </c>
      <c r="D19" s="36" t="s">
        <v>132</v>
      </c>
      <c r="E19" s="32">
        <v>145</v>
      </c>
      <c r="F19" s="33">
        <v>160</v>
      </c>
      <c r="G19" s="32">
        <v>169</v>
      </c>
      <c r="H19" s="33">
        <v>144</v>
      </c>
      <c r="I19" s="32">
        <v>184</v>
      </c>
      <c r="J19" s="33">
        <v>159</v>
      </c>
      <c r="K19" s="34"/>
      <c r="L19" s="52">
        <f t="shared" si="0"/>
        <v>160.16666666666666</v>
      </c>
      <c r="M19" s="53">
        <f t="shared" si="1"/>
        <v>961</v>
      </c>
      <c r="N19" s="33">
        <v>204</v>
      </c>
      <c r="O19" s="32">
        <v>167</v>
      </c>
      <c r="P19" s="33">
        <v>180</v>
      </c>
      <c r="Q19" s="32">
        <v>159</v>
      </c>
      <c r="R19" s="33">
        <v>179</v>
      </c>
      <c r="S19" s="32">
        <v>205</v>
      </c>
      <c r="T19" s="34"/>
      <c r="U19" s="46">
        <f t="shared" si="2"/>
        <v>171.25</v>
      </c>
      <c r="V19" s="30">
        <f t="shared" si="3"/>
        <v>2055</v>
      </c>
      <c r="W19" s="19">
        <f t="shared" si="4"/>
        <v>61</v>
      </c>
    </row>
    <row r="20" spans="1:23" ht="21" customHeight="1" thickBot="1">
      <c r="A20" s="58">
        <v>10</v>
      </c>
      <c r="B20" s="56"/>
      <c r="C20" s="38" t="s">
        <v>129</v>
      </c>
      <c r="D20" s="36" t="s">
        <v>80</v>
      </c>
      <c r="E20" s="32">
        <v>192</v>
      </c>
      <c r="F20" s="33">
        <v>159</v>
      </c>
      <c r="G20" s="32">
        <v>180</v>
      </c>
      <c r="H20" s="33">
        <v>141</v>
      </c>
      <c r="I20" s="32">
        <v>151</v>
      </c>
      <c r="J20" s="33">
        <v>190</v>
      </c>
      <c r="K20" s="34"/>
      <c r="L20" s="52">
        <f t="shared" si="0"/>
        <v>168.83333333333334</v>
      </c>
      <c r="M20" s="53">
        <f t="shared" si="1"/>
        <v>1013</v>
      </c>
      <c r="N20" s="33">
        <v>213</v>
      </c>
      <c r="O20" s="32">
        <v>172</v>
      </c>
      <c r="P20" s="33">
        <v>164</v>
      </c>
      <c r="Q20" s="32">
        <v>154</v>
      </c>
      <c r="R20" s="33">
        <v>142</v>
      </c>
      <c r="S20" s="32">
        <v>178</v>
      </c>
      <c r="T20" s="34"/>
      <c r="U20" s="46">
        <f t="shared" si="2"/>
        <v>169.66666666666666</v>
      </c>
      <c r="V20" s="30">
        <f t="shared" si="3"/>
        <v>2036</v>
      </c>
      <c r="W20" s="19">
        <f t="shared" si="4"/>
        <v>72</v>
      </c>
    </row>
    <row r="21" spans="1:23" ht="21" customHeight="1" thickBot="1">
      <c r="A21" s="59">
        <v>11</v>
      </c>
      <c r="B21" s="55"/>
      <c r="C21" s="37" t="s">
        <v>217</v>
      </c>
      <c r="D21" s="36" t="s">
        <v>132</v>
      </c>
      <c r="E21" s="32">
        <v>169</v>
      </c>
      <c r="F21" s="33">
        <v>224</v>
      </c>
      <c r="G21" s="32">
        <v>151</v>
      </c>
      <c r="H21" s="33">
        <v>156</v>
      </c>
      <c r="I21" s="32">
        <v>148</v>
      </c>
      <c r="J21" s="33">
        <v>163</v>
      </c>
      <c r="K21" s="34"/>
      <c r="L21" s="52">
        <f t="shared" si="0"/>
        <v>168.5</v>
      </c>
      <c r="M21" s="53">
        <f t="shared" si="1"/>
        <v>1011</v>
      </c>
      <c r="N21" s="33">
        <v>114</v>
      </c>
      <c r="O21" s="32">
        <v>192</v>
      </c>
      <c r="P21" s="33">
        <v>183</v>
      </c>
      <c r="Q21" s="32">
        <v>197</v>
      </c>
      <c r="R21" s="33">
        <v>149</v>
      </c>
      <c r="S21" s="32">
        <v>146</v>
      </c>
      <c r="T21" s="34"/>
      <c r="U21" s="46">
        <f t="shared" si="2"/>
        <v>166</v>
      </c>
      <c r="V21" s="30">
        <f t="shared" si="3"/>
        <v>1992</v>
      </c>
      <c r="W21" s="19">
        <f t="shared" si="4"/>
        <v>110</v>
      </c>
    </row>
    <row r="22" spans="1:23" ht="21" customHeight="1" thickBot="1">
      <c r="A22" s="59">
        <v>12</v>
      </c>
      <c r="B22" s="55" t="s">
        <v>92</v>
      </c>
      <c r="C22" s="40" t="s">
        <v>115</v>
      </c>
      <c r="D22" s="36" t="s">
        <v>75</v>
      </c>
      <c r="E22" s="32">
        <v>179</v>
      </c>
      <c r="F22" s="33">
        <v>137</v>
      </c>
      <c r="G22" s="32">
        <v>202</v>
      </c>
      <c r="H22" s="33">
        <v>166</v>
      </c>
      <c r="I22" s="32">
        <v>214</v>
      </c>
      <c r="J22" s="33">
        <v>159</v>
      </c>
      <c r="K22" s="34"/>
      <c r="L22" s="52">
        <f t="shared" si="0"/>
        <v>176.16666666666666</v>
      </c>
      <c r="M22" s="53">
        <f t="shared" si="1"/>
        <v>1057</v>
      </c>
      <c r="N22" s="33">
        <v>169</v>
      </c>
      <c r="O22" s="32">
        <v>165</v>
      </c>
      <c r="P22" s="33">
        <v>136</v>
      </c>
      <c r="Q22" s="32">
        <v>181</v>
      </c>
      <c r="R22" s="33">
        <v>163</v>
      </c>
      <c r="S22" s="32">
        <v>115</v>
      </c>
      <c r="T22" s="34"/>
      <c r="U22" s="46">
        <f t="shared" si="2"/>
        <v>165.5</v>
      </c>
      <c r="V22" s="30">
        <f t="shared" si="3"/>
        <v>1986</v>
      </c>
      <c r="W22" s="19">
        <f t="shared" si="4"/>
        <v>99</v>
      </c>
    </row>
    <row r="23" spans="1:23" ht="21" customHeight="1" thickBot="1">
      <c r="A23" s="58">
        <v>13</v>
      </c>
      <c r="B23" s="56"/>
      <c r="C23" s="37" t="s">
        <v>171</v>
      </c>
      <c r="D23" s="36" t="s">
        <v>132</v>
      </c>
      <c r="E23" s="32">
        <v>171</v>
      </c>
      <c r="F23" s="33">
        <v>171</v>
      </c>
      <c r="G23" s="32">
        <v>176</v>
      </c>
      <c r="H23" s="33">
        <v>161</v>
      </c>
      <c r="I23" s="32">
        <v>204</v>
      </c>
      <c r="J23" s="33">
        <v>129</v>
      </c>
      <c r="K23" s="34"/>
      <c r="L23" s="52">
        <f t="shared" si="0"/>
        <v>168.66666666666666</v>
      </c>
      <c r="M23" s="53">
        <f t="shared" si="1"/>
        <v>1012</v>
      </c>
      <c r="N23" s="33">
        <v>161</v>
      </c>
      <c r="O23" s="32">
        <v>165</v>
      </c>
      <c r="P23" s="33">
        <v>121</v>
      </c>
      <c r="Q23" s="32">
        <v>200</v>
      </c>
      <c r="R23" s="33">
        <v>184</v>
      </c>
      <c r="S23" s="32">
        <v>138</v>
      </c>
      <c r="T23" s="34"/>
      <c r="U23" s="46">
        <f t="shared" si="2"/>
        <v>165.08333333333334</v>
      </c>
      <c r="V23" s="30">
        <f t="shared" si="3"/>
        <v>1981</v>
      </c>
      <c r="W23" s="19">
        <f t="shared" si="4"/>
        <v>83</v>
      </c>
    </row>
    <row r="24" spans="1:23" ht="21" customHeight="1" thickBot="1">
      <c r="A24" s="59">
        <v>14</v>
      </c>
      <c r="B24" s="55"/>
      <c r="C24" s="37" t="s">
        <v>176</v>
      </c>
      <c r="D24" s="36" t="s">
        <v>175</v>
      </c>
      <c r="E24" s="32">
        <v>135</v>
      </c>
      <c r="F24" s="33">
        <v>159</v>
      </c>
      <c r="G24" s="32">
        <v>189</v>
      </c>
      <c r="H24" s="33">
        <v>181</v>
      </c>
      <c r="I24" s="32">
        <v>142</v>
      </c>
      <c r="J24" s="33">
        <v>191</v>
      </c>
      <c r="K24" s="34"/>
      <c r="L24" s="52">
        <f t="shared" si="0"/>
        <v>166.16666666666666</v>
      </c>
      <c r="M24" s="53">
        <f t="shared" si="1"/>
        <v>997</v>
      </c>
      <c r="N24" s="33">
        <v>177</v>
      </c>
      <c r="O24" s="32">
        <v>136</v>
      </c>
      <c r="P24" s="33">
        <v>167</v>
      </c>
      <c r="Q24" s="32">
        <v>137</v>
      </c>
      <c r="R24" s="33">
        <v>160</v>
      </c>
      <c r="S24" s="32">
        <v>189</v>
      </c>
      <c r="T24" s="34"/>
      <c r="U24" s="46">
        <f t="shared" si="2"/>
        <v>163.58333333333334</v>
      </c>
      <c r="V24" s="30">
        <f t="shared" si="3"/>
        <v>1963</v>
      </c>
      <c r="W24" s="19">
        <f t="shared" si="4"/>
        <v>56</v>
      </c>
    </row>
    <row r="25" spans="1:23" ht="21" customHeight="1" thickBot="1">
      <c r="A25" s="59">
        <v>15</v>
      </c>
      <c r="B25" s="55"/>
      <c r="C25" s="37" t="s">
        <v>102</v>
      </c>
      <c r="D25" s="36" t="s">
        <v>75</v>
      </c>
      <c r="E25" s="32">
        <v>170</v>
      </c>
      <c r="F25" s="33">
        <v>180</v>
      </c>
      <c r="G25" s="32">
        <v>136</v>
      </c>
      <c r="H25" s="33">
        <v>166</v>
      </c>
      <c r="I25" s="32">
        <v>177</v>
      </c>
      <c r="J25" s="33">
        <v>188</v>
      </c>
      <c r="K25" s="34"/>
      <c r="L25" s="52">
        <f t="shared" si="0"/>
        <v>169.5</v>
      </c>
      <c r="M25" s="53">
        <f t="shared" si="1"/>
        <v>1017</v>
      </c>
      <c r="N25" s="33">
        <v>178</v>
      </c>
      <c r="O25" s="32">
        <v>161</v>
      </c>
      <c r="P25" s="33">
        <v>156</v>
      </c>
      <c r="Q25" s="32">
        <v>156</v>
      </c>
      <c r="R25" s="33">
        <v>139</v>
      </c>
      <c r="S25" s="32">
        <v>135</v>
      </c>
      <c r="T25" s="34"/>
      <c r="U25" s="46">
        <f t="shared" si="2"/>
        <v>161.83333333333334</v>
      </c>
      <c r="V25" s="30">
        <f t="shared" si="3"/>
        <v>1942</v>
      </c>
      <c r="W25" s="19">
        <f t="shared" si="4"/>
        <v>53</v>
      </c>
    </row>
    <row r="26" spans="1:23" ht="21" customHeight="1" thickBot="1">
      <c r="A26" s="58">
        <v>16</v>
      </c>
      <c r="B26" s="55"/>
      <c r="C26" s="37" t="s">
        <v>90</v>
      </c>
      <c r="D26" s="36" t="s">
        <v>75</v>
      </c>
      <c r="E26" s="32">
        <v>157</v>
      </c>
      <c r="F26" s="33">
        <v>174</v>
      </c>
      <c r="G26" s="32">
        <v>171</v>
      </c>
      <c r="H26" s="33">
        <v>200</v>
      </c>
      <c r="I26" s="32">
        <v>159</v>
      </c>
      <c r="J26" s="33">
        <v>140</v>
      </c>
      <c r="K26" s="34"/>
      <c r="L26" s="52">
        <f t="shared" si="0"/>
        <v>166.83333333333334</v>
      </c>
      <c r="M26" s="53">
        <f t="shared" si="1"/>
        <v>1001</v>
      </c>
      <c r="N26" s="33">
        <v>180</v>
      </c>
      <c r="O26" s="32">
        <v>155</v>
      </c>
      <c r="P26" s="33">
        <v>163</v>
      </c>
      <c r="Q26" s="32">
        <v>166</v>
      </c>
      <c r="R26" s="33">
        <v>140</v>
      </c>
      <c r="S26" s="32">
        <v>124</v>
      </c>
      <c r="T26" s="34"/>
      <c r="U26" s="46">
        <f t="shared" si="2"/>
        <v>160.75</v>
      </c>
      <c r="V26" s="30">
        <f t="shared" si="3"/>
        <v>1929</v>
      </c>
      <c r="W26" s="19">
        <f t="shared" si="4"/>
        <v>76</v>
      </c>
    </row>
    <row r="27" spans="1:23" ht="21" customHeight="1" thickBot="1">
      <c r="A27" s="54">
        <v>17</v>
      </c>
      <c r="B27" s="56"/>
      <c r="C27" s="37" t="s">
        <v>155</v>
      </c>
      <c r="D27" s="36" t="s">
        <v>124</v>
      </c>
      <c r="E27" s="32">
        <v>146</v>
      </c>
      <c r="F27" s="33">
        <v>169</v>
      </c>
      <c r="G27" s="32">
        <v>184</v>
      </c>
      <c r="H27" s="33">
        <v>126</v>
      </c>
      <c r="I27" s="32">
        <v>179</v>
      </c>
      <c r="J27" s="33">
        <v>147</v>
      </c>
      <c r="K27" s="34"/>
      <c r="L27" s="52">
        <f t="shared" si="0"/>
        <v>158.5</v>
      </c>
      <c r="M27" s="53">
        <f t="shared" si="1"/>
        <v>951</v>
      </c>
      <c r="N27" s="33">
        <v>150</v>
      </c>
      <c r="O27" s="32">
        <v>172</v>
      </c>
      <c r="P27" s="33">
        <v>139</v>
      </c>
      <c r="Q27" s="32">
        <v>177</v>
      </c>
      <c r="R27" s="33">
        <v>160</v>
      </c>
      <c r="S27" s="32">
        <v>126</v>
      </c>
      <c r="T27" s="34"/>
      <c r="U27" s="46">
        <f t="shared" si="2"/>
        <v>156.25</v>
      </c>
      <c r="V27" s="30">
        <f t="shared" si="3"/>
        <v>1875</v>
      </c>
      <c r="W27" s="19">
        <f t="shared" si="4"/>
        <v>58</v>
      </c>
    </row>
    <row r="28" spans="1:23" ht="21" customHeight="1" thickBot="1">
      <c r="A28" s="54">
        <v>18</v>
      </c>
      <c r="B28" s="55"/>
      <c r="C28" s="37" t="s">
        <v>131</v>
      </c>
      <c r="D28" s="36" t="s">
        <v>132</v>
      </c>
      <c r="E28" s="32">
        <v>160</v>
      </c>
      <c r="F28" s="33">
        <v>149</v>
      </c>
      <c r="G28" s="32">
        <v>163</v>
      </c>
      <c r="H28" s="33">
        <v>146</v>
      </c>
      <c r="I28" s="32">
        <v>148</v>
      </c>
      <c r="J28" s="33">
        <v>140</v>
      </c>
      <c r="K28" s="34"/>
      <c r="L28" s="52">
        <f t="shared" si="0"/>
        <v>151</v>
      </c>
      <c r="M28" s="53">
        <f t="shared" si="1"/>
        <v>906</v>
      </c>
      <c r="N28" s="33">
        <v>146</v>
      </c>
      <c r="O28" s="32">
        <v>139</v>
      </c>
      <c r="P28" s="33">
        <v>176</v>
      </c>
      <c r="Q28" s="32">
        <v>170</v>
      </c>
      <c r="R28" s="33">
        <v>180</v>
      </c>
      <c r="S28" s="32">
        <v>136</v>
      </c>
      <c r="T28" s="34"/>
      <c r="U28" s="46">
        <f t="shared" si="2"/>
        <v>154.41666666666666</v>
      </c>
      <c r="V28" s="30">
        <f t="shared" si="3"/>
        <v>1853</v>
      </c>
      <c r="W28" s="19">
        <f t="shared" si="4"/>
        <v>44</v>
      </c>
    </row>
    <row r="29" spans="1:23" ht="21" customHeight="1" thickBot="1">
      <c r="A29" s="50">
        <v>19</v>
      </c>
      <c r="B29" s="55"/>
      <c r="C29" s="37" t="s">
        <v>150</v>
      </c>
      <c r="D29" s="36" t="s">
        <v>80</v>
      </c>
      <c r="E29" s="32">
        <v>166</v>
      </c>
      <c r="F29" s="33">
        <v>166</v>
      </c>
      <c r="G29" s="32">
        <v>153</v>
      </c>
      <c r="H29" s="33">
        <v>162</v>
      </c>
      <c r="I29" s="32">
        <v>167</v>
      </c>
      <c r="J29" s="33">
        <v>158</v>
      </c>
      <c r="K29" s="34"/>
      <c r="L29" s="52">
        <f t="shared" si="0"/>
        <v>162</v>
      </c>
      <c r="M29" s="53">
        <f t="shared" si="1"/>
        <v>972</v>
      </c>
      <c r="N29" s="33">
        <v>120</v>
      </c>
      <c r="O29" s="32">
        <v>136</v>
      </c>
      <c r="P29" s="33">
        <v>180</v>
      </c>
      <c r="Q29" s="32">
        <v>160</v>
      </c>
      <c r="R29" s="33">
        <v>128</v>
      </c>
      <c r="S29" s="32">
        <v>115</v>
      </c>
      <c r="T29" s="34"/>
      <c r="U29" s="46">
        <f t="shared" si="2"/>
        <v>150.91666666666666</v>
      </c>
      <c r="V29" s="30">
        <f t="shared" si="3"/>
        <v>1811</v>
      </c>
      <c r="W29" s="19">
        <f t="shared" si="4"/>
        <v>65</v>
      </c>
    </row>
    <row r="30" spans="1:23" ht="21" customHeight="1" thickBot="1">
      <c r="A30" s="54">
        <v>20</v>
      </c>
      <c r="B30" s="56"/>
      <c r="C30" s="37" t="s">
        <v>153</v>
      </c>
      <c r="D30" s="36" t="s">
        <v>142</v>
      </c>
      <c r="E30" s="32">
        <v>151</v>
      </c>
      <c r="F30" s="33">
        <v>121</v>
      </c>
      <c r="G30" s="32">
        <v>176</v>
      </c>
      <c r="H30" s="33">
        <v>136</v>
      </c>
      <c r="I30" s="32">
        <v>161</v>
      </c>
      <c r="J30" s="33">
        <v>131</v>
      </c>
      <c r="K30" s="34"/>
      <c r="L30" s="52">
        <f t="shared" si="0"/>
        <v>146</v>
      </c>
      <c r="M30" s="53">
        <f t="shared" si="1"/>
        <v>876</v>
      </c>
      <c r="N30" s="33">
        <v>118</v>
      </c>
      <c r="O30" s="32">
        <v>126</v>
      </c>
      <c r="P30" s="33">
        <v>176</v>
      </c>
      <c r="Q30" s="32">
        <v>175</v>
      </c>
      <c r="R30" s="33">
        <v>156</v>
      </c>
      <c r="S30" s="32">
        <v>165</v>
      </c>
      <c r="T30" s="34"/>
      <c r="U30" s="46">
        <f t="shared" si="2"/>
        <v>149.33333333333334</v>
      </c>
      <c r="V30" s="30">
        <f t="shared" si="3"/>
        <v>1792</v>
      </c>
      <c r="W30" s="19">
        <f t="shared" si="4"/>
        <v>58</v>
      </c>
    </row>
    <row r="31" spans="1:23" ht="21" customHeight="1" thickBot="1">
      <c r="A31" s="54">
        <v>21</v>
      </c>
      <c r="B31" s="55"/>
      <c r="C31" s="37" t="s">
        <v>118</v>
      </c>
      <c r="D31" s="36" t="s">
        <v>75</v>
      </c>
      <c r="E31" s="32">
        <v>176</v>
      </c>
      <c r="F31" s="33">
        <v>111</v>
      </c>
      <c r="G31" s="32">
        <v>157</v>
      </c>
      <c r="H31" s="33">
        <v>148</v>
      </c>
      <c r="I31" s="32">
        <v>137</v>
      </c>
      <c r="J31" s="33">
        <v>152</v>
      </c>
      <c r="K31" s="34"/>
      <c r="L31" s="52">
        <f t="shared" si="0"/>
        <v>146.83333333333334</v>
      </c>
      <c r="M31" s="53">
        <f t="shared" si="1"/>
        <v>881</v>
      </c>
      <c r="N31" s="33">
        <v>152</v>
      </c>
      <c r="O31" s="32">
        <v>189</v>
      </c>
      <c r="P31" s="33">
        <v>138</v>
      </c>
      <c r="Q31" s="32">
        <v>141</v>
      </c>
      <c r="R31" s="33">
        <v>140</v>
      </c>
      <c r="S31" s="32">
        <v>137</v>
      </c>
      <c r="T31" s="34"/>
      <c r="U31" s="46">
        <f t="shared" si="2"/>
        <v>148.16666666666666</v>
      </c>
      <c r="V31" s="30">
        <f t="shared" si="3"/>
        <v>1778</v>
      </c>
      <c r="W31" s="19">
        <f t="shared" si="4"/>
        <v>78</v>
      </c>
    </row>
    <row r="32" spans="1:23" ht="21" customHeight="1" thickBot="1">
      <c r="A32" s="50">
        <v>22</v>
      </c>
      <c r="B32" s="55"/>
      <c r="C32" s="37" t="s">
        <v>120</v>
      </c>
      <c r="D32" s="36" t="s">
        <v>75</v>
      </c>
      <c r="E32" s="32">
        <v>146</v>
      </c>
      <c r="F32" s="33">
        <v>139</v>
      </c>
      <c r="G32" s="32">
        <v>133</v>
      </c>
      <c r="H32" s="33">
        <v>128</v>
      </c>
      <c r="I32" s="32">
        <v>141</v>
      </c>
      <c r="J32" s="33">
        <v>166</v>
      </c>
      <c r="K32" s="34"/>
      <c r="L32" s="52">
        <f t="shared" si="0"/>
        <v>142.16666666666666</v>
      </c>
      <c r="M32" s="53">
        <f t="shared" si="1"/>
        <v>853</v>
      </c>
      <c r="N32" s="33">
        <v>125</v>
      </c>
      <c r="O32" s="32">
        <v>136</v>
      </c>
      <c r="P32" s="33">
        <v>176</v>
      </c>
      <c r="Q32" s="32">
        <v>161</v>
      </c>
      <c r="R32" s="33">
        <v>166</v>
      </c>
      <c r="S32" s="32">
        <v>158</v>
      </c>
      <c r="T32" s="34"/>
      <c r="U32" s="46">
        <f t="shared" si="2"/>
        <v>147.91666666666666</v>
      </c>
      <c r="V32" s="30">
        <f t="shared" si="3"/>
        <v>1775</v>
      </c>
      <c r="W32" s="19">
        <f t="shared" si="4"/>
        <v>51</v>
      </c>
    </row>
    <row r="33" spans="1:23" ht="21" customHeight="1" thickBot="1">
      <c r="A33" s="54">
        <v>23</v>
      </c>
      <c r="B33" s="56"/>
      <c r="C33" s="37" t="s">
        <v>110</v>
      </c>
      <c r="D33" s="36" t="s">
        <v>75</v>
      </c>
      <c r="E33" s="32">
        <v>205</v>
      </c>
      <c r="F33" s="33">
        <v>153</v>
      </c>
      <c r="G33" s="32">
        <v>140</v>
      </c>
      <c r="H33" s="33">
        <v>114</v>
      </c>
      <c r="I33" s="32">
        <v>139</v>
      </c>
      <c r="J33" s="33">
        <v>134</v>
      </c>
      <c r="K33" s="34"/>
      <c r="L33" s="52">
        <f t="shared" si="0"/>
        <v>147.5</v>
      </c>
      <c r="M33" s="53">
        <f t="shared" si="1"/>
        <v>885</v>
      </c>
      <c r="N33" s="33">
        <v>148</v>
      </c>
      <c r="O33" s="32">
        <v>142</v>
      </c>
      <c r="P33" s="33">
        <v>132</v>
      </c>
      <c r="Q33" s="32">
        <v>143</v>
      </c>
      <c r="R33" s="33">
        <v>161</v>
      </c>
      <c r="S33" s="32">
        <v>151</v>
      </c>
      <c r="T33" s="34"/>
      <c r="U33" s="46">
        <f t="shared" si="2"/>
        <v>146.83333333333334</v>
      </c>
      <c r="V33" s="30">
        <f t="shared" si="3"/>
        <v>1762</v>
      </c>
      <c r="W33" s="19">
        <f t="shared" si="4"/>
        <v>91</v>
      </c>
    </row>
    <row r="34" spans="1:23" ht="21" customHeight="1" thickBot="1">
      <c r="A34" s="54">
        <v>24</v>
      </c>
      <c r="B34" s="55"/>
      <c r="C34" s="37" t="s">
        <v>160</v>
      </c>
      <c r="D34" s="36" t="s">
        <v>132</v>
      </c>
      <c r="E34" s="32">
        <v>130</v>
      </c>
      <c r="F34" s="33">
        <v>141</v>
      </c>
      <c r="G34" s="32">
        <v>145</v>
      </c>
      <c r="H34" s="33">
        <v>138</v>
      </c>
      <c r="I34" s="32">
        <v>149</v>
      </c>
      <c r="J34" s="33">
        <v>170</v>
      </c>
      <c r="K34" s="34"/>
      <c r="L34" s="52">
        <f t="shared" si="0"/>
        <v>145.5</v>
      </c>
      <c r="M34" s="53">
        <f t="shared" si="1"/>
        <v>873</v>
      </c>
      <c r="N34" s="33">
        <v>156</v>
      </c>
      <c r="O34" s="32">
        <v>149</v>
      </c>
      <c r="P34" s="33">
        <v>152</v>
      </c>
      <c r="Q34" s="32">
        <v>134</v>
      </c>
      <c r="R34" s="33">
        <v>135</v>
      </c>
      <c r="S34" s="32">
        <v>147</v>
      </c>
      <c r="T34" s="34"/>
      <c r="U34" s="46">
        <f t="shared" si="2"/>
        <v>145.5</v>
      </c>
      <c r="V34" s="30">
        <f t="shared" si="3"/>
        <v>1746</v>
      </c>
      <c r="W34" s="19">
        <f t="shared" si="4"/>
        <v>40</v>
      </c>
    </row>
    <row r="35" spans="1:23" ht="21" customHeight="1" thickBot="1">
      <c r="A35" s="50">
        <v>25</v>
      </c>
      <c r="B35" s="55"/>
      <c r="C35" s="37" t="s">
        <v>152</v>
      </c>
      <c r="D35" s="36" t="s">
        <v>142</v>
      </c>
      <c r="E35" s="32">
        <v>142</v>
      </c>
      <c r="F35" s="33">
        <v>137</v>
      </c>
      <c r="G35" s="32">
        <v>150</v>
      </c>
      <c r="H35" s="33">
        <v>145</v>
      </c>
      <c r="I35" s="32">
        <v>133</v>
      </c>
      <c r="J35" s="33">
        <v>143</v>
      </c>
      <c r="K35" s="34"/>
      <c r="L35" s="52">
        <f t="shared" si="0"/>
        <v>141.66666666666666</v>
      </c>
      <c r="M35" s="53">
        <f t="shared" si="1"/>
        <v>850</v>
      </c>
      <c r="N35" s="33">
        <v>154</v>
      </c>
      <c r="O35" s="32">
        <v>146</v>
      </c>
      <c r="P35" s="33">
        <v>165</v>
      </c>
      <c r="Q35" s="32">
        <v>165</v>
      </c>
      <c r="R35" s="33">
        <v>122</v>
      </c>
      <c r="S35" s="32">
        <v>137</v>
      </c>
      <c r="T35" s="34"/>
      <c r="U35" s="46">
        <f t="shared" si="2"/>
        <v>144.91666666666666</v>
      </c>
      <c r="V35" s="30">
        <f t="shared" si="3"/>
        <v>1739</v>
      </c>
      <c r="W35" s="19">
        <f t="shared" si="4"/>
        <v>43</v>
      </c>
    </row>
    <row r="36" spans="1:23" ht="21" customHeight="1" thickBot="1">
      <c r="A36" s="54">
        <v>26</v>
      </c>
      <c r="B36" s="56"/>
      <c r="C36" s="37" t="s">
        <v>156</v>
      </c>
      <c r="D36" s="36" t="s">
        <v>78</v>
      </c>
      <c r="E36" s="32">
        <v>132</v>
      </c>
      <c r="F36" s="33">
        <v>140</v>
      </c>
      <c r="G36" s="32">
        <v>133</v>
      </c>
      <c r="H36" s="33">
        <v>130</v>
      </c>
      <c r="I36" s="32">
        <v>138</v>
      </c>
      <c r="J36" s="33">
        <v>168</v>
      </c>
      <c r="K36" s="34"/>
      <c r="L36" s="52">
        <f t="shared" si="0"/>
        <v>140.16666666666666</v>
      </c>
      <c r="M36" s="53">
        <f t="shared" si="1"/>
        <v>841</v>
      </c>
      <c r="N36" s="33">
        <v>138</v>
      </c>
      <c r="O36" s="32">
        <v>151</v>
      </c>
      <c r="P36" s="33">
        <v>162</v>
      </c>
      <c r="Q36" s="32">
        <v>136</v>
      </c>
      <c r="R36" s="33">
        <v>144</v>
      </c>
      <c r="S36" s="32">
        <v>141</v>
      </c>
      <c r="T36" s="34"/>
      <c r="U36" s="46">
        <f t="shared" si="2"/>
        <v>142.75</v>
      </c>
      <c r="V36" s="30">
        <f t="shared" si="3"/>
        <v>1713</v>
      </c>
      <c r="W36" s="19">
        <f t="shared" si="4"/>
        <v>38</v>
      </c>
    </row>
    <row r="37" spans="1:23" ht="21" customHeight="1">
      <c r="A37" s="54">
        <v>27</v>
      </c>
      <c r="B37" s="55"/>
      <c r="C37" s="37" t="s">
        <v>177</v>
      </c>
      <c r="D37" s="36" t="s">
        <v>132</v>
      </c>
      <c r="E37" s="34">
        <v>147</v>
      </c>
      <c r="F37" s="31">
        <v>88</v>
      </c>
      <c r="G37" s="34">
        <v>125</v>
      </c>
      <c r="H37" s="31">
        <v>102</v>
      </c>
      <c r="I37" s="34">
        <v>129</v>
      </c>
      <c r="J37" s="31">
        <v>90</v>
      </c>
      <c r="K37" s="34"/>
      <c r="L37" s="52">
        <f t="shared" si="0"/>
        <v>113.5</v>
      </c>
      <c r="M37" s="53">
        <f t="shared" si="1"/>
        <v>681</v>
      </c>
      <c r="N37" s="33">
        <v>142</v>
      </c>
      <c r="O37" s="32">
        <v>118</v>
      </c>
      <c r="P37" s="33">
        <v>128</v>
      </c>
      <c r="Q37" s="32">
        <v>131</v>
      </c>
      <c r="R37" s="33">
        <v>137</v>
      </c>
      <c r="S37" s="32">
        <v>138</v>
      </c>
      <c r="T37" s="34"/>
      <c r="U37" s="46">
        <f t="shared" si="2"/>
        <v>122.91666666666667</v>
      </c>
      <c r="V37" s="30">
        <f t="shared" si="3"/>
        <v>1475</v>
      </c>
      <c r="W37" s="19">
        <f t="shared" si="4"/>
        <v>59</v>
      </c>
    </row>
  </sheetData>
  <sheetProtection/>
  <mergeCells count="26">
    <mergeCell ref="A6:V6"/>
    <mergeCell ref="A8:A10"/>
    <mergeCell ref="S8:S10"/>
    <mergeCell ref="K8:K10"/>
    <mergeCell ref="I8:I10"/>
    <mergeCell ref="M8:M10"/>
    <mergeCell ref="T8:T10"/>
    <mergeCell ref="C8:C10"/>
    <mergeCell ref="B8:B10"/>
    <mergeCell ref="U8:U10"/>
    <mergeCell ref="A2:V2"/>
    <mergeCell ref="A3:V3"/>
    <mergeCell ref="V8:V10"/>
    <mergeCell ref="E8:E10"/>
    <mergeCell ref="F8:F10"/>
    <mergeCell ref="G8:G10"/>
    <mergeCell ref="H8:H10"/>
    <mergeCell ref="A5:V5"/>
    <mergeCell ref="Q8:Q10"/>
    <mergeCell ref="R8:R10"/>
    <mergeCell ref="P8:P10"/>
    <mergeCell ref="D8:D10"/>
    <mergeCell ref="J8:J10"/>
    <mergeCell ref="L8:L10"/>
    <mergeCell ref="N8:N10"/>
    <mergeCell ref="O8:O10"/>
  </mergeCells>
  <printOptions/>
  <pageMargins left="0.11811023622047245" right="0.1968503937007874" top="0.1968503937007874" bottom="0" header="0.1968503937007874" footer="0"/>
  <pageSetup horizontalDpi="300" verticalDpi="300" orientation="landscape" paperSize="9" scale="70" r:id="rId3"/>
  <legacyDrawing r:id="rId2"/>
  <oleObjects>
    <oleObject progId="Word.Document.8" shapeId="2118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3:P114"/>
  <sheetViews>
    <sheetView zoomScaleSheetLayoutView="75" workbookViewId="0" topLeftCell="A29">
      <selection activeCell="Q51" sqref="Q51"/>
    </sheetView>
  </sheetViews>
  <sheetFormatPr defaultColWidth="9.00390625" defaultRowHeight="12.75" outlineLevelCol="1"/>
  <cols>
    <col min="1" max="1" width="6.75390625" style="2" customWidth="1"/>
    <col min="2" max="2" width="28.875" style="1" customWidth="1"/>
    <col min="3" max="3" width="25.375" style="1" customWidth="1"/>
    <col min="4" max="4" width="6.75390625" style="1" customWidth="1" outlineLevel="1"/>
    <col min="5" max="5" width="6.375" style="1" customWidth="1" outlineLevel="1"/>
    <col min="6" max="11" width="6.75390625" style="1" customWidth="1" outlineLevel="1"/>
    <col min="12" max="12" width="9.00390625" style="11" customWidth="1"/>
    <col min="13" max="14" width="7.625" style="11" customWidth="1"/>
    <col min="15" max="15" width="9.125" style="1" customWidth="1"/>
    <col min="16" max="16" width="7.75390625" style="1" customWidth="1"/>
    <col min="17" max="16384" width="9.125" style="1" customWidth="1"/>
  </cols>
  <sheetData>
    <row r="2" ht="12.75"/>
    <row r="3" spans="1:14" ht="24.75">
      <c r="A3" s="131" t="s">
        <v>42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45"/>
    </row>
    <row r="4" spans="1:14" ht="24.75">
      <c r="A4" s="131" t="s">
        <v>41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45"/>
    </row>
    <row r="5" spans="2:14" ht="12" customHeight="1">
      <c r="B5" s="23"/>
      <c r="C5" s="24"/>
      <c r="D5" s="23"/>
      <c r="E5" s="23"/>
      <c r="F5" s="23"/>
      <c r="G5" s="23"/>
      <c r="H5" s="23"/>
      <c r="I5" s="23"/>
      <c r="J5" s="23"/>
      <c r="K5" s="23"/>
      <c r="L5" s="5"/>
      <c r="M5" s="5"/>
      <c r="N5" s="5"/>
    </row>
    <row r="6" spans="1:14" ht="16.5" thickBo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0"/>
    </row>
    <row r="7" spans="1:14" s="4" customFormat="1" ht="7.5" hidden="1" thickBot="1">
      <c r="A7" s="3"/>
      <c r="L7" s="12"/>
      <c r="M7" s="12"/>
      <c r="N7" s="12"/>
    </row>
    <row r="8" spans="1:14" s="5" customFormat="1" ht="25.5" customHeight="1">
      <c r="A8" s="125" t="s">
        <v>0</v>
      </c>
      <c r="B8" s="121" t="s">
        <v>1</v>
      </c>
      <c r="C8" s="121" t="s">
        <v>2</v>
      </c>
      <c r="D8" s="121" t="s">
        <v>3</v>
      </c>
      <c r="E8" s="121" t="s">
        <v>4</v>
      </c>
      <c r="F8" s="121" t="s">
        <v>5</v>
      </c>
      <c r="G8" s="121" t="s">
        <v>6</v>
      </c>
      <c r="H8" s="121" t="s">
        <v>7</v>
      </c>
      <c r="I8" s="121" t="s">
        <v>8</v>
      </c>
      <c r="J8" s="121" t="s">
        <v>9</v>
      </c>
      <c r="K8" s="133" t="s">
        <v>38</v>
      </c>
      <c r="L8" s="121" t="s">
        <v>24</v>
      </c>
      <c r="M8" s="121" t="s">
        <v>25</v>
      </c>
      <c r="N8" s="66"/>
    </row>
    <row r="9" spans="1:14" s="5" customFormat="1" ht="12.75">
      <c r="A9" s="126"/>
      <c r="B9" s="122"/>
      <c r="C9" s="122"/>
      <c r="D9" s="122"/>
      <c r="E9" s="122"/>
      <c r="F9" s="122"/>
      <c r="G9" s="122"/>
      <c r="H9" s="122"/>
      <c r="I9" s="122"/>
      <c r="J9" s="122"/>
      <c r="K9" s="134"/>
      <c r="L9" s="122"/>
      <c r="M9" s="122"/>
      <c r="N9" s="29"/>
    </row>
    <row r="10" spans="1:14" s="5" customFormat="1" ht="13.5" thickBot="1">
      <c r="A10" s="127"/>
      <c r="B10" s="123"/>
      <c r="C10" s="123"/>
      <c r="D10" s="123"/>
      <c r="E10" s="123"/>
      <c r="F10" s="123"/>
      <c r="G10" s="123"/>
      <c r="H10" s="123"/>
      <c r="I10" s="123"/>
      <c r="J10" s="123"/>
      <c r="K10" s="135"/>
      <c r="L10" s="123"/>
      <c r="M10" s="123"/>
      <c r="N10" s="29"/>
    </row>
    <row r="11" spans="1:16" ht="21" customHeight="1" thickBot="1">
      <c r="A11" s="48">
        <v>1</v>
      </c>
      <c r="B11" s="35" t="s">
        <v>96</v>
      </c>
      <c r="C11" s="36" t="s">
        <v>75</v>
      </c>
      <c r="D11" s="30">
        <v>202</v>
      </c>
      <c r="E11" s="31">
        <v>262</v>
      </c>
      <c r="F11" s="30">
        <v>182</v>
      </c>
      <c r="G11" s="31">
        <v>258</v>
      </c>
      <c r="H11" s="30">
        <v>227</v>
      </c>
      <c r="I11" s="30">
        <v>216</v>
      </c>
      <c r="J11" s="31">
        <v>219</v>
      </c>
      <c r="K11" s="30">
        <v>30</v>
      </c>
      <c r="L11" s="46">
        <f aca="true" t="shared" si="0" ref="L11:L35">M11/6</f>
        <v>235.66666666666666</v>
      </c>
      <c r="M11" s="30">
        <f aca="true" t="shared" si="1" ref="M11:M35">SUM(D11:K11)-MIN(D11:J11)</f>
        <v>1414</v>
      </c>
      <c r="N11" s="11">
        <f aca="true" t="shared" si="2" ref="N11:N35">IF(J11&gt;MIN(D11:I11),SUM(D11:I11)-MIN(D11:I11)+J11,SUM(D11:I11))+K11</f>
        <v>1414</v>
      </c>
      <c r="O11" s="19">
        <f aca="true" t="shared" si="3" ref="O11:O35">MAX(D11:J11)-MIN(D11:J11)</f>
        <v>80</v>
      </c>
      <c r="P11" s="91">
        <f>MAX(D11:J58)</f>
        <v>279</v>
      </c>
    </row>
    <row r="12" spans="1:15" ht="21" customHeight="1" thickBot="1">
      <c r="A12" s="49">
        <v>2</v>
      </c>
      <c r="B12" s="37" t="s">
        <v>146</v>
      </c>
      <c r="C12" s="36" t="s">
        <v>147</v>
      </c>
      <c r="D12" s="32">
        <v>198</v>
      </c>
      <c r="E12" s="33">
        <v>235</v>
      </c>
      <c r="F12" s="32">
        <v>213</v>
      </c>
      <c r="G12" s="33">
        <v>269</v>
      </c>
      <c r="H12" s="32">
        <v>201</v>
      </c>
      <c r="I12" s="32">
        <v>225</v>
      </c>
      <c r="J12" s="33">
        <v>254</v>
      </c>
      <c r="K12" s="34"/>
      <c r="L12" s="46">
        <f t="shared" si="0"/>
        <v>232.83333333333334</v>
      </c>
      <c r="M12" s="30">
        <f t="shared" si="1"/>
        <v>1397</v>
      </c>
      <c r="N12" s="11">
        <f t="shared" si="2"/>
        <v>1397</v>
      </c>
      <c r="O12" s="19">
        <f t="shared" si="3"/>
        <v>71</v>
      </c>
    </row>
    <row r="13" spans="1:15" ht="21" customHeight="1" thickBot="1">
      <c r="A13" s="49">
        <v>3</v>
      </c>
      <c r="B13" s="37" t="s">
        <v>137</v>
      </c>
      <c r="C13" s="36" t="s">
        <v>138</v>
      </c>
      <c r="D13" s="32">
        <v>173</v>
      </c>
      <c r="E13" s="33">
        <v>237</v>
      </c>
      <c r="F13" s="32">
        <v>279</v>
      </c>
      <c r="G13" s="33">
        <v>207</v>
      </c>
      <c r="H13" s="32">
        <v>201</v>
      </c>
      <c r="I13" s="32">
        <v>215</v>
      </c>
      <c r="J13" s="33">
        <v>255</v>
      </c>
      <c r="K13" s="34"/>
      <c r="L13" s="46">
        <f t="shared" si="0"/>
        <v>232.33333333333334</v>
      </c>
      <c r="M13" s="30">
        <f t="shared" si="1"/>
        <v>1394</v>
      </c>
      <c r="N13" s="11">
        <f t="shared" si="2"/>
        <v>1394</v>
      </c>
      <c r="O13" s="19">
        <f t="shared" si="3"/>
        <v>106</v>
      </c>
    </row>
    <row r="14" spans="1:15" ht="21" customHeight="1" thickBot="1">
      <c r="A14" s="49">
        <v>4</v>
      </c>
      <c r="B14" s="37" t="s">
        <v>55</v>
      </c>
      <c r="C14" s="36" t="s">
        <v>75</v>
      </c>
      <c r="D14" s="32">
        <v>196</v>
      </c>
      <c r="E14" s="32">
        <v>203</v>
      </c>
      <c r="F14" s="33">
        <v>276</v>
      </c>
      <c r="G14" s="32">
        <v>225</v>
      </c>
      <c r="H14" s="32">
        <v>208</v>
      </c>
      <c r="I14" s="32">
        <v>224</v>
      </c>
      <c r="J14" s="33">
        <v>214</v>
      </c>
      <c r="K14" s="34"/>
      <c r="L14" s="46">
        <f t="shared" si="0"/>
        <v>225</v>
      </c>
      <c r="M14" s="30">
        <f t="shared" si="1"/>
        <v>1350</v>
      </c>
      <c r="N14" s="11">
        <f t="shared" si="2"/>
        <v>1350</v>
      </c>
      <c r="O14" s="19">
        <f t="shared" si="3"/>
        <v>80</v>
      </c>
    </row>
    <row r="15" spans="1:15" ht="21" customHeight="1" thickBot="1">
      <c r="A15" s="49">
        <v>5</v>
      </c>
      <c r="B15" s="37" t="s">
        <v>144</v>
      </c>
      <c r="C15" s="36" t="s">
        <v>145</v>
      </c>
      <c r="D15" s="32">
        <v>159</v>
      </c>
      <c r="E15" s="33">
        <v>194</v>
      </c>
      <c r="F15" s="32">
        <v>220</v>
      </c>
      <c r="G15" s="33">
        <v>245</v>
      </c>
      <c r="H15" s="32">
        <v>225</v>
      </c>
      <c r="I15" s="32">
        <v>180</v>
      </c>
      <c r="J15" s="33">
        <v>259</v>
      </c>
      <c r="K15" s="34"/>
      <c r="L15" s="46">
        <f t="shared" si="0"/>
        <v>220.5</v>
      </c>
      <c r="M15" s="30">
        <f t="shared" si="1"/>
        <v>1323</v>
      </c>
      <c r="N15" s="11">
        <f t="shared" si="2"/>
        <v>1323</v>
      </c>
      <c r="O15" s="19">
        <f t="shared" si="3"/>
        <v>100</v>
      </c>
    </row>
    <row r="16" spans="1:15" ht="21" customHeight="1" thickBot="1">
      <c r="A16" s="49">
        <v>6</v>
      </c>
      <c r="B16" s="37" t="s">
        <v>71</v>
      </c>
      <c r="C16" s="36" t="s">
        <v>78</v>
      </c>
      <c r="D16" s="32">
        <v>212</v>
      </c>
      <c r="E16" s="33">
        <v>206</v>
      </c>
      <c r="F16" s="32">
        <v>150</v>
      </c>
      <c r="G16" s="33">
        <v>200</v>
      </c>
      <c r="H16" s="32">
        <v>195</v>
      </c>
      <c r="I16" s="32">
        <v>265</v>
      </c>
      <c r="J16" s="33">
        <v>244</v>
      </c>
      <c r="K16" s="34"/>
      <c r="L16" s="46">
        <f t="shared" si="0"/>
        <v>220.33333333333334</v>
      </c>
      <c r="M16" s="30">
        <f t="shared" si="1"/>
        <v>1322</v>
      </c>
      <c r="N16" s="11">
        <f t="shared" si="2"/>
        <v>1322</v>
      </c>
      <c r="O16" s="19">
        <f t="shared" si="3"/>
        <v>115</v>
      </c>
    </row>
    <row r="17" spans="1:15" ht="21" customHeight="1" thickBot="1">
      <c r="A17" s="49">
        <v>7</v>
      </c>
      <c r="B17" s="37" t="s">
        <v>91</v>
      </c>
      <c r="C17" s="36" t="s">
        <v>75</v>
      </c>
      <c r="D17" s="34">
        <v>226</v>
      </c>
      <c r="E17" s="31">
        <v>232</v>
      </c>
      <c r="F17" s="34">
        <v>191</v>
      </c>
      <c r="G17" s="31">
        <v>233</v>
      </c>
      <c r="H17" s="34">
        <v>185</v>
      </c>
      <c r="I17" s="34">
        <v>204</v>
      </c>
      <c r="J17" s="31">
        <v>228</v>
      </c>
      <c r="K17" s="34"/>
      <c r="L17" s="46">
        <f t="shared" si="0"/>
        <v>219</v>
      </c>
      <c r="M17" s="30">
        <f t="shared" si="1"/>
        <v>1314</v>
      </c>
      <c r="N17" s="11">
        <f t="shared" si="2"/>
        <v>1314</v>
      </c>
      <c r="O17" s="19">
        <f t="shared" si="3"/>
        <v>48</v>
      </c>
    </row>
    <row r="18" spans="1:15" ht="21" customHeight="1" thickBot="1">
      <c r="A18" s="49">
        <v>8</v>
      </c>
      <c r="B18" s="37" t="s">
        <v>93</v>
      </c>
      <c r="C18" s="36" t="s">
        <v>75</v>
      </c>
      <c r="D18" s="32">
        <v>214</v>
      </c>
      <c r="E18" s="33">
        <v>191</v>
      </c>
      <c r="F18" s="32">
        <v>198</v>
      </c>
      <c r="G18" s="33">
        <v>237</v>
      </c>
      <c r="H18" s="32">
        <v>179</v>
      </c>
      <c r="I18" s="32">
        <v>253</v>
      </c>
      <c r="J18" s="33">
        <v>200</v>
      </c>
      <c r="K18" s="34"/>
      <c r="L18" s="46">
        <f t="shared" si="0"/>
        <v>215.5</v>
      </c>
      <c r="M18" s="30">
        <f t="shared" si="1"/>
        <v>1293</v>
      </c>
      <c r="N18" s="11">
        <f t="shared" si="2"/>
        <v>1293</v>
      </c>
      <c r="O18" s="19">
        <f t="shared" si="3"/>
        <v>74</v>
      </c>
    </row>
    <row r="19" spans="1:15" ht="21" customHeight="1" thickBot="1">
      <c r="A19" s="49">
        <v>9</v>
      </c>
      <c r="B19" s="37" t="s">
        <v>163</v>
      </c>
      <c r="C19" s="36" t="s">
        <v>164</v>
      </c>
      <c r="D19" s="32">
        <v>182</v>
      </c>
      <c r="E19" s="33">
        <v>185</v>
      </c>
      <c r="F19" s="32">
        <v>239</v>
      </c>
      <c r="G19" s="33">
        <v>217</v>
      </c>
      <c r="H19" s="32">
        <v>246</v>
      </c>
      <c r="I19" s="32">
        <v>221</v>
      </c>
      <c r="J19" s="33">
        <v>162</v>
      </c>
      <c r="K19" s="34"/>
      <c r="L19" s="46">
        <f t="shared" si="0"/>
        <v>215</v>
      </c>
      <c r="M19" s="30">
        <f t="shared" si="1"/>
        <v>1290</v>
      </c>
      <c r="N19" s="11">
        <f t="shared" si="2"/>
        <v>1290</v>
      </c>
      <c r="O19" s="19">
        <f t="shared" si="3"/>
        <v>84</v>
      </c>
    </row>
    <row r="20" spans="1:15" ht="21" customHeight="1" thickBot="1">
      <c r="A20" s="49">
        <v>10</v>
      </c>
      <c r="B20" s="37" t="s">
        <v>83</v>
      </c>
      <c r="C20" s="36" t="s">
        <v>75</v>
      </c>
      <c r="D20" s="34">
        <v>182</v>
      </c>
      <c r="E20" s="31">
        <v>198</v>
      </c>
      <c r="F20" s="34">
        <v>217</v>
      </c>
      <c r="G20" s="31">
        <v>279</v>
      </c>
      <c r="H20" s="34">
        <v>213</v>
      </c>
      <c r="I20" s="34">
        <v>201</v>
      </c>
      <c r="J20" s="33">
        <v>130</v>
      </c>
      <c r="K20" s="34"/>
      <c r="L20" s="46">
        <f t="shared" si="0"/>
        <v>215</v>
      </c>
      <c r="M20" s="30">
        <f t="shared" si="1"/>
        <v>1290</v>
      </c>
      <c r="N20" s="11">
        <f t="shared" si="2"/>
        <v>1290</v>
      </c>
      <c r="O20" s="19">
        <f t="shared" si="3"/>
        <v>149</v>
      </c>
    </row>
    <row r="21" spans="1:15" ht="21" customHeight="1" thickBot="1">
      <c r="A21" s="49">
        <v>11</v>
      </c>
      <c r="B21" s="37" t="s">
        <v>117</v>
      </c>
      <c r="C21" s="36" t="s">
        <v>75</v>
      </c>
      <c r="D21" s="32">
        <v>224</v>
      </c>
      <c r="E21" s="33">
        <v>252</v>
      </c>
      <c r="F21" s="32">
        <v>191</v>
      </c>
      <c r="G21" s="33">
        <v>229</v>
      </c>
      <c r="H21" s="32">
        <v>198</v>
      </c>
      <c r="I21" s="32">
        <v>179</v>
      </c>
      <c r="J21" s="31">
        <v>190</v>
      </c>
      <c r="K21" s="34"/>
      <c r="L21" s="46">
        <f t="shared" si="0"/>
        <v>214</v>
      </c>
      <c r="M21" s="30">
        <f t="shared" si="1"/>
        <v>1284</v>
      </c>
      <c r="N21" s="11">
        <f t="shared" si="2"/>
        <v>1284</v>
      </c>
      <c r="O21" s="19">
        <f t="shared" si="3"/>
        <v>73</v>
      </c>
    </row>
    <row r="22" spans="1:15" ht="21" customHeight="1" thickBot="1">
      <c r="A22" s="49">
        <v>12</v>
      </c>
      <c r="B22" s="37" t="s">
        <v>97</v>
      </c>
      <c r="C22" s="36" t="s">
        <v>76</v>
      </c>
      <c r="D22" s="32">
        <v>269</v>
      </c>
      <c r="E22" s="33">
        <v>216</v>
      </c>
      <c r="F22" s="32">
        <v>237</v>
      </c>
      <c r="G22" s="33">
        <v>180</v>
      </c>
      <c r="H22" s="32">
        <v>185</v>
      </c>
      <c r="I22" s="32">
        <v>196</v>
      </c>
      <c r="J22" s="33">
        <v>181</v>
      </c>
      <c r="K22" s="34"/>
      <c r="L22" s="46">
        <f t="shared" si="0"/>
        <v>214</v>
      </c>
      <c r="M22" s="30">
        <f t="shared" si="1"/>
        <v>1284</v>
      </c>
      <c r="N22" s="11">
        <f t="shared" si="2"/>
        <v>1284</v>
      </c>
      <c r="O22" s="19">
        <f t="shared" si="3"/>
        <v>89</v>
      </c>
    </row>
    <row r="23" spans="1:16" ht="21" customHeight="1" thickBot="1">
      <c r="A23" s="49">
        <v>13</v>
      </c>
      <c r="B23" s="37" t="s">
        <v>161</v>
      </c>
      <c r="C23" s="36" t="s">
        <v>162</v>
      </c>
      <c r="D23" s="32">
        <v>279</v>
      </c>
      <c r="E23" s="32">
        <v>222</v>
      </c>
      <c r="F23" s="33">
        <v>152</v>
      </c>
      <c r="G23" s="32">
        <v>249</v>
      </c>
      <c r="H23" s="32">
        <v>155</v>
      </c>
      <c r="I23" s="32">
        <v>168</v>
      </c>
      <c r="J23" s="33">
        <v>201</v>
      </c>
      <c r="K23" s="34"/>
      <c r="L23" s="46">
        <f t="shared" si="0"/>
        <v>212.33333333333334</v>
      </c>
      <c r="M23" s="30">
        <f t="shared" si="1"/>
        <v>1274</v>
      </c>
      <c r="N23" s="11">
        <f t="shared" si="2"/>
        <v>1274</v>
      </c>
      <c r="O23" s="19">
        <f t="shared" si="3"/>
        <v>127</v>
      </c>
      <c r="P23" s="2"/>
    </row>
    <row r="24" spans="1:16" ht="21" customHeight="1" thickBot="1">
      <c r="A24" s="49">
        <v>14</v>
      </c>
      <c r="B24" s="37" t="s">
        <v>61</v>
      </c>
      <c r="C24" s="36" t="s">
        <v>75</v>
      </c>
      <c r="D24" s="34">
        <v>223</v>
      </c>
      <c r="E24" s="31">
        <v>214</v>
      </c>
      <c r="F24" s="34">
        <v>202</v>
      </c>
      <c r="G24" s="31">
        <v>219</v>
      </c>
      <c r="H24" s="34">
        <v>212</v>
      </c>
      <c r="I24" s="34">
        <v>191</v>
      </c>
      <c r="J24" s="31">
        <v>200</v>
      </c>
      <c r="K24" s="34"/>
      <c r="L24" s="46">
        <f t="shared" si="0"/>
        <v>211.66666666666666</v>
      </c>
      <c r="M24" s="30">
        <f t="shared" si="1"/>
        <v>1270</v>
      </c>
      <c r="N24" s="11">
        <f t="shared" si="2"/>
        <v>1270</v>
      </c>
      <c r="O24" s="19">
        <f t="shared" si="3"/>
        <v>32</v>
      </c>
      <c r="P24" s="2"/>
    </row>
    <row r="25" spans="1:15" ht="21" customHeight="1" thickBot="1">
      <c r="A25" s="49">
        <v>15</v>
      </c>
      <c r="B25" s="37" t="s">
        <v>149</v>
      </c>
      <c r="C25" s="36" t="s">
        <v>132</v>
      </c>
      <c r="D25" s="32">
        <v>190</v>
      </c>
      <c r="E25" s="33">
        <v>234</v>
      </c>
      <c r="F25" s="32">
        <v>183</v>
      </c>
      <c r="G25" s="33">
        <v>213</v>
      </c>
      <c r="H25" s="32">
        <v>223</v>
      </c>
      <c r="I25" s="32">
        <v>190</v>
      </c>
      <c r="J25" s="31">
        <v>211</v>
      </c>
      <c r="K25" s="34"/>
      <c r="L25" s="46">
        <f t="shared" si="0"/>
        <v>210.16666666666666</v>
      </c>
      <c r="M25" s="30">
        <f t="shared" si="1"/>
        <v>1261</v>
      </c>
      <c r="N25" s="11">
        <f t="shared" si="2"/>
        <v>1261</v>
      </c>
      <c r="O25" s="19">
        <f t="shared" si="3"/>
        <v>51</v>
      </c>
    </row>
    <row r="26" spans="1:15" ht="21" customHeight="1" thickBot="1">
      <c r="A26" s="49">
        <v>16</v>
      </c>
      <c r="B26" s="37" t="s">
        <v>89</v>
      </c>
      <c r="C26" s="36" t="s">
        <v>78</v>
      </c>
      <c r="D26" s="34">
        <v>200</v>
      </c>
      <c r="E26" s="31">
        <v>267</v>
      </c>
      <c r="F26" s="34">
        <v>200</v>
      </c>
      <c r="G26" s="31">
        <v>214</v>
      </c>
      <c r="H26" s="34">
        <v>173</v>
      </c>
      <c r="I26" s="34">
        <v>193</v>
      </c>
      <c r="J26" s="33">
        <v>187</v>
      </c>
      <c r="K26" s="34"/>
      <c r="L26" s="46">
        <f t="shared" si="0"/>
        <v>210.16666666666666</v>
      </c>
      <c r="M26" s="30">
        <f t="shared" si="1"/>
        <v>1261</v>
      </c>
      <c r="N26" s="11">
        <f t="shared" si="2"/>
        <v>1261</v>
      </c>
      <c r="O26" s="19">
        <f t="shared" si="3"/>
        <v>94</v>
      </c>
    </row>
    <row r="27" spans="1:15" ht="21" customHeight="1" thickBot="1">
      <c r="A27" s="49">
        <v>17</v>
      </c>
      <c r="B27" s="37" t="s">
        <v>139</v>
      </c>
      <c r="C27" s="36" t="s">
        <v>140</v>
      </c>
      <c r="D27" s="32">
        <v>168</v>
      </c>
      <c r="E27" s="33">
        <v>256</v>
      </c>
      <c r="F27" s="32">
        <v>190</v>
      </c>
      <c r="G27" s="33">
        <v>190</v>
      </c>
      <c r="H27" s="32">
        <v>217</v>
      </c>
      <c r="I27" s="32">
        <v>208</v>
      </c>
      <c r="J27" s="31">
        <v>198</v>
      </c>
      <c r="K27" s="34"/>
      <c r="L27" s="46">
        <f t="shared" si="0"/>
        <v>209.83333333333334</v>
      </c>
      <c r="M27" s="30">
        <f t="shared" si="1"/>
        <v>1259</v>
      </c>
      <c r="N27" s="11">
        <f t="shared" si="2"/>
        <v>1259</v>
      </c>
      <c r="O27" s="19">
        <f t="shared" si="3"/>
        <v>88</v>
      </c>
    </row>
    <row r="28" spans="1:15" ht="21" customHeight="1" thickBot="1">
      <c r="A28" s="49">
        <v>18</v>
      </c>
      <c r="B28" s="37" t="s">
        <v>166</v>
      </c>
      <c r="C28" s="36" t="s">
        <v>80</v>
      </c>
      <c r="D28" s="32">
        <v>147</v>
      </c>
      <c r="E28" s="33">
        <v>216</v>
      </c>
      <c r="F28" s="32">
        <v>224</v>
      </c>
      <c r="G28" s="33">
        <v>195</v>
      </c>
      <c r="H28" s="32">
        <v>236</v>
      </c>
      <c r="I28" s="32">
        <v>185</v>
      </c>
      <c r="J28" s="31">
        <v>189</v>
      </c>
      <c r="K28" s="34"/>
      <c r="L28" s="46">
        <f t="shared" si="0"/>
        <v>207.5</v>
      </c>
      <c r="M28" s="30">
        <f t="shared" si="1"/>
        <v>1245</v>
      </c>
      <c r="N28" s="11">
        <f t="shared" si="2"/>
        <v>1245</v>
      </c>
      <c r="O28" s="19">
        <f t="shared" si="3"/>
        <v>89</v>
      </c>
    </row>
    <row r="29" spans="1:15" ht="21" customHeight="1" thickBot="1">
      <c r="A29" s="49">
        <v>19</v>
      </c>
      <c r="B29" s="37" t="s">
        <v>157</v>
      </c>
      <c r="C29" s="36" t="s">
        <v>78</v>
      </c>
      <c r="D29" s="32">
        <v>225</v>
      </c>
      <c r="E29" s="33">
        <v>189</v>
      </c>
      <c r="F29" s="32">
        <v>226</v>
      </c>
      <c r="G29" s="33">
        <v>171</v>
      </c>
      <c r="H29" s="32">
        <v>206</v>
      </c>
      <c r="I29" s="32">
        <v>199</v>
      </c>
      <c r="J29" s="31">
        <v>191</v>
      </c>
      <c r="K29" s="34"/>
      <c r="L29" s="46">
        <f t="shared" si="0"/>
        <v>206</v>
      </c>
      <c r="M29" s="30">
        <f t="shared" si="1"/>
        <v>1236</v>
      </c>
      <c r="N29" s="11">
        <f t="shared" si="2"/>
        <v>1236</v>
      </c>
      <c r="O29" s="19">
        <f t="shared" si="3"/>
        <v>55</v>
      </c>
    </row>
    <row r="30" spans="1:15" ht="21" customHeight="1" thickBot="1">
      <c r="A30" s="49">
        <v>20</v>
      </c>
      <c r="B30" s="37" t="s">
        <v>180</v>
      </c>
      <c r="C30" s="36" t="s">
        <v>101</v>
      </c>
      <c r="D30" s="32">
        <v>222</v>
      </c>
      <c r="E30" s="33">
        <v>221</v>
      </c>
      <c r="F30" s="32">
        <v>246</v>
      </c>
      <c r="G30" s="33">
        <v>165</v>
      </c>
      <c r="H30" s="32">
        <v>178</v>
      </c>
      <c r="I30" s="32">
        <v>202</v>
      </c>
      <c r="J30" s="31">
        <v>143</v>
      </c>
      <c r="K30" s="34"/>
      <c r="L30" s="46">
        <f t="shared" si="0"/>
        <v>205.66666666666666</v>
      </c>
      <c r="M30" s="30">
        <f t="shared" si="1"/>
        <v>1234</v>
      </c>
      <c r="N30" s="11">
        <f t="shared" si="2"/>
        <v>1234</v>
      </c>
      <c r="O30" s="19">
        <f t="shared" si="3"/>
        <v>103</v>
      </c>
    </row>
    <row r="31" spans="1:15" ht="21" customHeight="1" thickBot="1">
      <c r="A31" s="49">
        <v>21</v>
      </c>
      <c r="B31" s="37" t="s">
        <v>64</v>
      </c>
      <c r="C31" s="36" t="s">
        <v>75</v>
      </c>
      <c r="D31" s="32">
        <v>232</v>
      </c>
      <c r="E31" s="33">
        <v>219</v>
      </c>
      <c r="F31" s="32">
        <v>192</v>
      </c>
      <c r="G31" s="33">
        <v>181</v>
      </c>
      <c r="H31" s="32">
        <v>179</v>
      </c>
      <c r="I31" s="32">
        <v>212</v>
      </c>
      <c r="J31" s="33">
        <v>190</v>
      </c>
      <c r="K31" s="34"/>
      <c r="L31" s="46">
        <f t="shared" si="0"/>
        <v>204.33333333333334</v>
      </c>
      <c r="M31" s="30">
        <f t="shared" si="1"/>
        <v>1226</v>
      </c>
      <c r="N31" s="11">
        <f t="shared" si="2"/>
        <v>1226</v>
      </c>
      <c r="O31" s="19">
        <f t="shared" si="3"/>
        <v>53</v>
      </c>
    </row>
    <row r="32" spans="1:15" ht="21" customHeight="1" thickBot="1">
      <c r="A32" s="49">
        <v>22</v>
      </c>
      <c r="B32" s="37" t="s">
        <v>103</v>
      </c>
      <c r="C32" s="36" t="s">
        <v>79</v>
      </c>
      <c r="D32" s="32">
        <v>162</v>
      </c>
      <c r="E32" s="33">
        <v>224</v>
      </c>
      <c r="F32" s="32">
        <v>235</v>
      </c>
      <c r="G32" s="33">
        <v>205</v>
      </c>
      <c r="H32" s="32">
        <v>176</v>
      </c>
      <c r="I32" s="32">
        <v>182</v>
      </c>
      <c r="J32" s="31">
        <v>202</v>
      </c>
      <c r="K32" s="34"/>
      <c r="L32" s="46">
        <f t="shared" si="0"/>
        <v>204</v>
      </c>
      <c r="M32" s="30">
        <f t="shared" si="1"/>
        <v>1224</v>
      </c>
      <c r="N32" s="11">
        <f t="shared" si="2"/>
        <v>1224</v>
      </c>
      <c r="O32" s="19">
        <f t="shared" si="3"/>
        <v>73</v>
      </c>
    </row>
    <row r="33" spans="1:15" ht="21" customHeight="1" thickBot="1">
      <c r="A33" s="49">
        <v>23</v>
      </c>
      <c r="B33" s="37" t="s">
        <v>111</v>
      </c>
      <c r="C33" s="36" t="s">
        <v>78</v>
      </c>
      <c r="D33" s="34">
        <v>175</v>
      </c>
      <c r="E33" s="31">
        <v>235</v>
      </c>
      <c r="F33" s="34">
        <v>189</v>
      </c>
      <c r="G33" s="31">
        <v>166</v>
      </c>
      <c r="H33" s="34">
        <v>234</v>
      </c>
      <c r="I33" s="34">
        <v>180</v>
      </c>
      <c r="J33" s="31">
        <v>210</v>
      </c>
      <c r="K33" s="34"/>
      <c r="L33" s="46">
        <f t="shared" si="0"/>
        <v>203.83333333333334</v>
      </c>
      <c r="M33" s="30">
        <f t="shared" si="1"/>
        <v>1223</v>
      </c>
      <c r="N33" s="11">
        <f t="shared" si="2"/>
        <v>1223</v>
      </c>
      <c r="O33" s="19">
        <f t="shared" si="3"/>
        <v>69</v>
      </c>
    </row>
    <row r="34" spans="1:15" ht="21" customHeight="1" thickBot="1">
      <c r="A34" s="49">
        <v>24</v>
      </c>
      <c r="B34" s="37" t="s">
        <v>167</v>
      </c>
      <c r="C34" s="36" t="s">
        <v>132</v>
      </c>
      <c r="D34" s="32">
        <v>225</v>
      </c>
      <c r="E34" s="33">
        <v>201</v>
      </c>
      <c r="F34" s="32">
        <v>236</v>
      </c>
      <c r="G34" s="33">
        <v>183</v>
      </c>
      <c r="H34" s="32">
        <v>156</v>
      </c>
      <c r="I34" s="32">
        <v>158</v>
      </c>
      <c r="J34" s="31">
        <v>211</v>
      </c>
      <c r="K34" s="34"/>
      <c r="L34" s="46">
        <f t="shared" si="0"/>
        <v>202.33333333333334</v>
      </c>
      <c r="M34" s="30">
        <f t="shared" si="1"/>
        <v>1214</v>
      </c>
      <c r="N34" s="11">
        <f t="shared" si="2"/>
        <v>1214</v>
      </c>
      <c r="O34" s="19">
        <f t="shared" si="3"/>
        <v>80</v>
      </c>
    </row>
    <row r="35" spans="1:15" ht="21" customHeight="1">
      <c r="A35" s="49">
        <v>25</v>
      </c>
      <c r="B35" s="37" t="s">
        <v>128</v>
      </c>
      <c r="C35" s="36" t="s">
        <v>80</v>
      </c>
      <c r="D35" s="32">
        <v>134</v>
      </c>
      <c r="E35" s="33">
        <v>222</v>
      </c>
      <c r="F35" s="32">
        <v>192</v>
      </c>
      <c r="G35" s="33">
        <v>182</v>
      </c>
      <c r="H35" s="32">
        <v>199</v>
      </c>
      <c r="I35" s="32">
        <v>245</v>
      </c>
      <c r="J35" s="31">
        <v>165</v>
      </c>
      <c r="K35" s="34"/>
      <c r="L35" s="46">
        <f t="shared" si="0"/>
        <v>200.83333333333334</v>
      </c>
      <c r="M35" s="30">
        <f t="shared" si="1"/>
        <v>1205</v>
      </c>
      <c r="N35" s="11">
        <f t="shared" si="2"/>
        <v>1205</v>
      </c>
      <c r="O35" s="19">
        <f t="shared" si="3"/>
        <v>111</v>
      </c>
    </row>
    <row r="36" spans="1:15" ht="15" customHeight="1">
      <c r="A36" s="128" t="s">
        <v>187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30"/>
      <c r="O36" s="19"/>
    </row>
    <row r="37" spans="1:15" ht="21" customHeight="1" thickBot="1">
      <c r="A37" s="48">
        <v>26</v>
      </c>
      <c r="B37" s="38" t="s">
        <v>86</v>
      </c>
      <c r="C37" s="39" t="s">
        <v>75</v>
      </c>
      <c r="D37" s="34">
        <v>161</v>
      </c>
      <c r="E37" s="31">
        <v>150</v>
      </c>
      <c r="F37" s="34">
        <v>149</v>
      </c>
      <c r="G37" s="31">
        <v>195</v>
      </c>
      <c r="H37" s="34">
        <v>214</v>
      </c>
      <c r="I37" s="34">
        <v>157</v>
      </c>
      <c r="J37" s="31">
        <v>0</v>
      </c>
      <c r="K37" s="34">
        <v>30</v>
      </c>
      <c r="L37" s="52">
        <f>M37/6</f>
        <v>176</v>
      </c>
      <c r="M37" s="34">
        <f>SUM(D37:K37)-MIN(D37:J37)</f>
        <v>1056</v>
      </c>
      <c r="N37" s="11">
        <f>IF(J37&gt;MIN(D37:I37),SUM(D37:I37)-MIN(D37:I37)+J37,SUM(D37:I37))+K37</f>
        <v>1056</v>
      </c>
      <c r="O37" s="19">
        <f>MAX(D37:J37)-MIN(D37:J37)</f>
        <v>214</v>
      </c>
    </row>
    <row r="38" spans="1:15" ht="21" customHeight="1" thickBot="1">
      <c r="A38" s="49">
        <v>27</v>
      </c>
      <c r="B38" s="37" t="s">
        <v>72</v>
      </c>
      <c r="C38" s="36" t="s">
        <v>79</v>
      </c>
      <c r="D38" s="32">
        <v>256</v>
      </c>
      <c r="E38" s="33">
        <v>188</v>
      </c>
      <c r="F38" s="32">
        <v>130</v>
      </c>
      <c r="G38" s="33">
        <v>174</v>
      </c>
      <c r="H38" s="32">
        <v>210</v>
      </c>
      <c r="I38" s="32">
        <v>177</v>
      </c>
      <c r="J38" s="31">
        <v>180</v>
      </c>
      <c r="K38" s="34"/>
      <c r="L38" s="46">
        <f>M38/6</f>
        <v>197.5</v>
      </c>
      <c r="M38" s="30">
        <f>SUM(D38:K38)-MIN(D38:J38)</f>
        <v>1185</v>
      </c>
      <c r="N38" s="11">
        <f>IF(J38&gt;MIN(D38:I38),SUM(D38:I38)-MIN(D38:I38)+J38,SUM(D38:I38))+K38</f>
        <v>1185</v>
      </c>
      <c r="O38" s="19">
        <f>MAX(D38:J38)-MIN(D38:J38)</f>
        <v>126</v>
      </c>
    </row>
    <row r="39" spans="1:15" ht="21" customHeight="1" thickBot="1">
      <c r="A39" s="49">
        <v>28</v>
      </c>
      <c r="B39" s="37" t="s">
        <v>158</v>
      </c>
      <c r="C39" s="36" t="s">
        <v>80</v>
      </c>
      <c r="D39" s="32">
        <v>214</v>
      </c>
      <c r="E39" s="33">
        <v>158</v>
      </c>
      <c r="F39" s="32">
        <v>161</v>
      </c>
      <c r="G39" s="33">
        <v>221</v>
      </c>
      <c r="H39" s="32">
        <v>156</v>
      </c>
      <c r="I39" s="32">
        <v>173</v>
      </c>
      <c r="J39" s="33">
        <v>0</v>
      </c>
      <c r="K39" s="34"/>
      <c r="L39" s="46">
        <f>M39/6</f>
        <v>180.5</v>
      </c>
      <c r="M39" s="30">
        <f>SUM(D39:K39)-MIN(D39:J39)</f>
        <v>1083</v>
      </c>
      <c r="N39" s="11">
        <f>IF(J39&gt;MIN(D39:I39),SUM(D39:I39)-MIN(D39:I39)+J39,SUM(D39:I39))+K39</f>
        <v>1083</v>
      </c>
      <c r="O39" s="19">
        <f>MAX(D39:J39)-MIN(D39:J39)</f>
        <v>221</v>
      </c>
    </row>
    <row r="40" spans="1:15" ht="21" customHeight="1" thickBot="1">
      <c r="A40" s="49">
        <v>29</v>
      </c>
      <c r="B40" s="37" t="s">
        <v>66</v>
      </c>
      <c r="C40" s="36" t="s">
        <v>80</v>
      </c>
      <c r="D40" s="34">
        <v>162</v>
      </c>
      <c r="E40" s="31">
        <v>173</v>
      </c>
      <c r="F40" s="34">
        <v>180</v>
      </c>
      <c r="G40" s="31">
        <v>148</v>
      </c>
      <c r="H40" s="34">
        <v>212</v>
      </c>
      <c r="I40" s="34">
        <v>182</v>
      </c>
      <c r="J40" s="33">
        <v>0</v>
      </c>
      <c r="K40" s="34">
        <v>30</v>
      </c>
      <c r="L40" s="46">
        <f>M40/6</f>
        <v>181.16666666666666</v>
      </c>
      <c r="M40" s="30">
        <f>SUM(D40:K40)-MIN(D40:J40)</f>
        <v>1087</v>
      </c>
      <c r="N40" s="11">
        <f>IF(J40&gt;MIN(D40:I40),SUM(D40:I40)-MIN(D40:I40)+J40,SUM(D40:I40))+K40</f>
        <v>1087</v>
      </c>
      <c r="O40" s="19">
        <f>MAX(D40:J40)-MIN(D40:J40)</f>
        <v>212</v>
      </c>
    </row>
    <row r="41" spans="1:15" ht="21" customHeight="1">
      <c r="A41" s="49">
        <v>30</v>
      </c>
      <c r="B41" s="37" t="s">
        <v>154</v>
      </c>
      <c r="C41" s="36" t="s">
        <v>124</v>
      </c>
      <c r="D41" s="34">
        <v>182</v>
      </c>
      <c r="E41" s="31">
        <v>174</v>
      </c>
      <c r="F41" s="34">
        <v>215</v>
      </c>
      <c r="G41" s="31">
        <v>167</v>
      </c>
      <c r="H41" s="34">
        <v>257</v>
      </c>
      <c r="I41" s="34">
        <v>177</v>
      </c>
      <c r="J41" s="33">
        <v>171</v>
      </c>
      <c r="K41" s="34"/>
      <c r="L41" s="46">
        <f>M41/6</f>
        <v>196</v>
      </c>
      <c r="M41" s="30">
        <f>SUM(D41:K41)-MIN(D41:J41)</f>
        <v>1176</v>
      </c>
      <c r="N41" s="11">
        <f>IF(J41&gt;MIN(D41:I41),SUM(D41:I41)-MIN(D41:I41)+J41,SUM(D41:I41))+K41</f>
        <v>1176</v>
      </c>
      <c r="O41" s="19">
        <f>MAX(D41:J41)-MIN(D41:J41)</f>
        <v>90</v>
      </c>
    </row>
    <row r="42" spans="1:15" ht="15" customHeight="1">
      <c r="A42" s="132" t="s">
        <v>186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O42" s="19"/>
    </row>
    <row r="43" spans="1:16" ht="21" customHeight="1" thickBot="1">
      <c r="A43" s="48">
        <v>31</v>
      </c>
      <c r="B43" s="38" t="s">
        <v>104</v>
      </c>
      <c r="C43" s="39" t="s">
        <v>75</v>
      </c>
      <c r="D43" s="34">
        <v>157</v>
      </c>
      <c r="E43" s="31">
        <v>221</v>
      </c>
      <c r="F43" s="34">
        <v>182</v>
      </c>
      <c r="G43" s="31">
        <v>165</v>
      </c>
      <c r="H43" s="34">
        <v>212</v>
      </c>
      <c r="I43" s="34">
        <v>177</v>
      </c>
      <c r="J43" s="31">
        <v>0</v>
      </c>
      <c r="K43" s="34"/>
      <c r="L43" s="52">
        <f>M43/6</f>
        <v>185.66666666666666</v>
      </c>
      <c r="M43" s="34">
        <f>SUM(D43:K43)-MIN(D43:J43)</f>
        <v>1114</v>
      </c>
      <c r="N43" s="11">
        <f>IF(J43&gt;MIN(D43:I43),SUM(D43:I43)-MIN(D43:I43)+J43,SUM(D43:I43))+K43</f>
        <v>1114</v>
      </c>
      <c r="O43" s="19">
        <f>MAX(D43:J43)-MIN(D43:J43)</f>
        <v>221</v>
      </c>
      <c r="P43" s="1">
        <v>257</v>
      </c>
    </row>
    <row r="44" spans="1:16" ht="21" customHeight="1" thickBot="1">
      <c r="A44" s="49">
        <v>32</v>
      </c>
      <c r="B44" s="37" t="s">
        <v>105</v>
      </c>
      <c r="C44" s="36" t="s">
        <v>75</v>
      </c>
      <c r="D44" s="32">
        <v>185</v>
      </c>
      <c r="E44" s="33">
        <v>213</v>
      </c>
      <c r="F44" s="32">
        <v>176</v>
      </c>
      <c r="G44" s="33">
        <v>173</v>
      </c>
      <c r="H44" s="32">
        <v>165</v>
      </c>
      <c r="I44" s="32">
        <v>167</v>
      </c>
      <c r="J44" s="31">
        <v>0</v>
      </c>
      <c r="K44" s="34"/>
      <c r="L44" s="46">
        <f>M44/6</f>
        <v>179.83333333333334</v>
      </c>
      <c r="M44" s="30">
        <f>SUM(D44:K44)-MIN(D44:J44)</f>
        <v>1079</v>
      </c>
      <c r="N44" s="11">
        <f>IF(J44&gt;MIN(D44:I44),SUM(D44:I44)-MIN(D44:I44)+J44,SUM(D44:I44))+K44</f>
        <v>1079</v>
      </c>
      <c r="O44" s="19">
        <f>MAX(D44:J44)-MIN(D44:J44)</f>
        <v>213</v>
      </c>
      <c r="P44" s="1">
        <v>236</v>
      </c>
    </row>
    <row r="45" spans="1:16" ht="21" customHeight="1" thickBot="1">
      <c r="A45" s="49">
        <v>33</v>
      </c>
      <c r="B45" s="37" t="s">
        <v>133</v>
      </c>
      <c r="C45" s="36" t="s">
        <v>80</v>
      </c>
      <c r="D45" s="32">
        <v>186</v>
      </c>
      <c r="E45" s="33">
        <v>174</v>
      </c>
      <c r="F45" s="32">
        <v>210</v>
      </c>
      <c r="G45" s="33">
        <v>174</v>
      </c>
      <c r="H45" s="32">
        <v>178</v>
      </c>
      <c r="I45" s="32">
        <v>138</v>
      </c>
      <c r="J45" s="31">
        <v>0</v>
      </c>
      <c r="K45" s="34"/>
      <c r="L45" s="46">
        <f>M45/6</f>
        <v>176.66666666666666</v>
      </c>
      <c r="M45" s="30">
        <f>SUM(D45:K45)-MIN(D45:J45)</f>
        <v>1060</v>
      </c>
      <c r="N45" s="11">
        <f>IF(J45&gt;MIN(D45:I45),SUM(D45:I45)-MIN(D45:I45)+J45,SUM(D45:I45))+K45</f>
        <v>1060</v>
      </c>
      <c r="O45" s="19">
        <f>MAX(D45:J45)-MIN(D45:J45)</f>
        <v>210</v>
      </c>
      <c r="P45" s="1">
        <v>233</v>
      </c>
    </row>
    <row r="46" spans="1:16" ht="21" customHeight="1" thickBot="1">
      <c r="A46" s="49">
        <v>34</v>
      </c>
      <c r="B46" s="37" t="s">
        <v>121</v>
      </c>
      <c r="C46" s="36" t="s">
        <v>122</v>
      </c>
      <c r="D46" s="32">
        <v>159</v>
      </c>
      <c r="E46" s="33">
        <v>187</v>
      </c>
      <c r="F46" s="32">
        <v>191</v>
      </c>
      <c r="G46" s="33">
        <v>202</v>
      </c>
      <c r="H46" s="32">
        <v>193</v>
      </c>
      <c r="I46" s="32">
        <v>164</v>
      </c>
      <c r="J46" s="31">
        <v>203</v>
      </c>
      <c r="K46" s="34"/>
      <c r="L46" s="46">
        <f>M46/6</f>
        <v>190</v>
      </c>
      <c r="M46" s="30">
        <f>SUM(D46:K46)-MIN(D46:J46)</f>
        <v>1140</v>
      </c>
      <c r="N46" s="11">
        <f>IF(J46&gt;MIN(D46:I46),SUM(D46:I46)-MIN(D46:I46)+J46,SUM(D46:I46))+K46</f>
        <v>1140</v>
      </c>
      <c r="O46" s="19">
        <f>MAX(D46:J46)-MIN(D46:J46)</f>
        <v>44</v>
      </c>
      <c r="P46" s="1">
        <v>233</v>
      </c>
    </row>
    <row r="47" spans="1:16" ht="21" customHeight="1">
      <c r="A47" s="49">
        <v>35</v>
      </c>
      <c r="B47" s="37" t="s">
        <v>126</v>
      </c>
      <c r="C47" s="36" t="s">
        <v>80</v>
      </c>
      <c r="D47" s="32">
        <v>184</v>
      </c>
      <c r="E47" s="33">
        <v>181</v>
      </c>
      <c r="F47" s="32">
        <v>157</v>
      </c>
      <c r="G47" s="33">
        <v>160</v>
      </c>
      <c r="H47" s="32">
        <v>179</v>
      </c>
      <c r="I47" s="32">
        <v>194</v>
      </c>
      <c r="J47" s="31">
        <v>0</v>
      </c>
      <c r="K47" s="34"/>
      <c r="L47" s="46">
        <f>M47/6</f>
        <v>175.83333333333334</v>
      </c>
      <c r="M47" s="30">
        <f>SUM(D47:K47)-MIN(D47:J47)</f>
        <v>1055</v>
      </c>
      <c r="N47" s="11">
        <f>IF(J47&gt;MIN(D47:I47),SUM(D47:I47)-MIN(D47:I47)+J47,SUM(D47:I47))+K47</f>
        <v>1055</v>
      </c>
      <c r="O47" s="19">
        <f>MAX(D47:J47)-MIN(D47:J47)</f>
        <v>194</v>
      </c>
      <c r="P47" s="1" t="s">
        <v>219</v>
      </c>
    </row>
    <row r="48" spans="1:15" ht="6.75" customHeight="1">
      <c r="A48" s="128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30"/>
      <c r="O48" s="19"/>
    </row>
    <row r="49" spans="1:15" ht="21" customHeight="1" thickBot="1">
      <c r="A49" s="111">
        <v>36</v>
      </c>
      <c r="B49" s="38" t="s">
        <v>69</v>
      </c>
      <c r="C49" s="39" t="s">
        <v>76</v>
      </c>
      <c r="D49" s="34">
        <v>181</v>
      </c>
      <c r="E49" s="31">
        <v>231</v>
      </c>
      <c r="F49" s="34">
        <v>179</v>
      </c>
      <c r="G49" s="31">
        <v>158</v>
      </c>
      <c r="H49" s="34">
        <v>203</v>
      </c>
      <c r="I49" s="34">
        <v>198</v>
      </c>
      <c r="J49" s="31">
        <v>201</v>
      </c>
      <c r="K49" s="34"/>
      <c r="L49" s="52">
        <f aca="true" t="shared" si="4" ref="L49:L83">M49/6</f>
        <v>198.83333333333334</v>
      </c>
      <c r="M49" s="34">
        <f aca="true" t="shared" si="5" ref="M49:M83">SUM(D49:K49)-MIN(D49:J49)</f>
        <v>1193</v>
      </c>
      <c r="N49" s="11">
        <f aca="true" t="shared" si="6" ref="N49:N83">IF(J49&gt;MIN(D49:I49),SUM(D49:I49)-MIN(D49:I49)+J49,SUM(D49:I49))+K49</f>
        <v>1193</v>
      </c>
      <c r="O49" s="19">
        <f aca="true" t="shared" si="7" ref="O49:O83">MAX(D49:J49)-MIN(D49:J49)</f>
        <v>73</v>
      </c>
    </row>
    <row r="50" spans="1:15" ht="21" customHeight="1" thickBot="1">
      <c r="A50" s="47">
        <v>37</v>
      </c>
      <c r="B50" s="37" t="s">
        <v>65</v>
      </c>
      <c r="C50" s="36" t="s">
        <v>75</v>
      </c>
      <c r="D50" s="32">
        <v>213</v>
      </c>
      <c r="E50" s="33">
        <v>178</v>
      </c>
      <c r="F50" s="32">
        <v>147</v>
      </c>
      <c r="G50" s="33">
        <v>173</v>
      </c>
      <c r="H50" s="32">
        <v>211</v>
      </c>
      <c r="I50" s="32">
        <v>205</v>
      </c>
      <c r="J50" s="31">
        <v>210</v>
      </c>
      <c r="K50" s="34"/>
      <c r="L50" s="46">
        <f t="shared" si="4"/>
        <v>198.33333333333334</v>
      </c>
      <c r="M50" s="30">
        <f t="shared" si="5"/>
        <v>1190</v>
      </c>
      <c r="N50" s="11">
        <f t="shared" si="6"/>
        <v>1190</v>
      </c>
      <c r="O50" s="19">
        <f t="shared" si="7"/>
        <v>66</v>
      </c>
    </row>
    <row r="51" spans="1:15" ht="21" customHeight="1" thickBot="1">
      <c r="A51" s="47">
        <v>38</v>
      </c>
      <c r="B51" s="37" t="s">
        <v>108</v>
      </c>
      <c r="C51" s="36" t="s">
        <v>75</v>
      </c>
      <c r="D51" s="32">
        <v>164</v>
      </c>
      <c r="E51" s="33">
        <v>200</v>
      </c>
      <c r="F51" s="32">
        <v>146</v>
      </c>
      <c r="G51" s="33">
        <v>217</v>
      </c>
      <c r="H51" s="32">
        <v>213</v>
      </c>
      <c r="I51" s="32">
        <v>190</v>
      </c>
      <c r="J51" s="31">
        <v>154</v>
      </c>
      <c r="K51" s="34">
        <v>30</v>
      </c>
      <c r="L51" s="46">
        <f t="shared" si="4"/>
        <v>194.66666666666666</v>
      </c>
      <c r="M51" s="30">
        <f t="shared" si="5"/>
        <v>1168</v>
      </c>
      <c r="N51" s="11">
        <f t="shared" si="6"/>
        <v>1168</v>
      </c>
      <c r="O51" s="19">
        <f t="shared" si="7"/>
        <v>71</v>
      </c>
    </row>
    <row r="52" spans="1:15" ht="21" customHeight="1" thickBot="1">
      <c r="A52" s="47">
        <v>39</v>
      </c>
      <c r="B52" s="37" t="s">
        <v>127</v>
      </c>
      <c r="C52" s="36" t="s">
        <v>80</v>
      </c>
      <c r="D52" s="32">
        <v>189</v>
      </c>
      <c r="E52" s="33">
        <v>185</v>
      </c>
      <c r="F52" s="32">
        <v>214</v>
      </c>
      <c r="G52" s="33">
        <v>192</v>
      </c>
      <c r="H52" s="32">
        <v>187</v>
      </c>
      <c r="I52" s="32">
        <v>172</v>
      </c>
      <c r="J52" s="31">
        <v>195</v>
      </c>
      <c r="K52" s="34"/>
      <c r="L52" s="46">
        <f t="shared" si="4"/>
        <v>193.66666666666666</v>
      </c>
      <c r="M52" s="30">
        <f t="shared" si="5"/>
        <v>1162</v>
      </c>
      <c r="N52" s="11">
        <f t="shared" si="6"/>
        <v>1162</v>
      </c>
      <c r="O52" s="19">
        <f t="shared" si="7"/>
        <v>42</v>
      </c>
    </row>
    <row r="53" spans="1:15" ht="21" customHeight="1" thickBot="1">
      <c r="A53" s="47">
        <v>40</v>
      </c>
      <c r="B53" s="37" t="s">
        <v>84</v>
      </c>
      <c r="C53" s="36" t="s">
        <v>75</v>
      </c>
      <c r="D53" s="32">
        <v>198</v>
      </c>
      <c r="E53" s="33">
        <v>176</v>
      </c>
      <c r="F53" s="32">
        <v>194</v>
      </c>
      <c r="G53" s="33">
        <v>224</v>
      </c>
      <c r="H53" s="32">
        <v>195</v>
      </c>
      <c r="I53" s="32">
        <v>172</v>
      </c>
      <c r="J53" s="31">
        <v>0</v>
      </c>
      <c r="K53" s="34"/>
      <c r="L53" s="46">
        <f t="shared" si="4"/>
        <v>193.16666666666666</v>
      </c>
      <c r="M53" s="30">
        <f t="shared" si="5"/>
        <v>1159</v>
      </c>
      <c r="N53" s="11">
        <f t="shared" si="6"/>
        <v>1159</v>
      </c>
      <c r="O53" s="19">
        <f t="shared" si="7"/>
        <v>224</v>
      </c>
    </row>
    <row r="54" spans="1:15" ht="21" customHeight="1" thickBot="1">
      <c r="A54" s="47">
        <v>41</v>
      </c>
      <c r="B54" s="37" t="s">
        <v>74</v>
      </c>
      <c r="C54" s="36" t="s">
        <v>75</v>
      </c>
      <c r="D54" s="32">
        <v>180</v>
      </c>
      <c r="E54" s="33">
        <v>184</v>
      </c>
      <c r="F54" s="32">
        <v>214</v>
      </c>
      <c r="G54" s="33">
        <v>183</v>
      </c>
      <c r="H54" s="32">
        <v>198</v>
      </c>
      <c r="I54" s="32">
        <v>199</v>
      </c>
      <c r="J54" s="31">
        <v>0</v>
      </c>
      <c r="K54" s="34"/>
      <c r="L54" s="46">
        <f t="shared" si="4"/>
        <v>193</v>
      </c>
      <c r="M54" s="30">
        <f t="shared" si="5"/>
        <v>1158</v>
      </c>
      <c r="N54" s="11">
        <f t="shared" si="6"/>
        <v>1158</v>
      </c>
      <c r="O54" s="19">
        <f t="shared" si="7"/>
        <v>214</v>
      </c>
    </row>
    <row r="55" spans="1:15" ht="21" customHeight="1" thickBot="1">
      <c r="A55" s="47">
        <v>42</v>
      </c>
      <c r="B55" s="37" t="s">
        <v>70</v>
      </c>
      <c r="C55" s="36" t="s">
        <v>77</v>
      </c>
      <c r="D55" s="32">
        <v>222</v>
      </c>
      <c r="E55" s="33">
        <v>212</v>
      </c>
      <c r="F55" s="32">
        <v>201</v>
      </c>
      <c r="G55" s="33">
        <v>159</v>
      </c>
      <c r="H55" s="32">
        <v>174</v>
      </c>
      <c r="I55" s="32">
        <v>182</v>
      </c>
      <c r="J55" s="31">
        <v>158</v>
      </c>
      <c r="K55" s="34"/>
      <c r="L55" s="46">
        <f t="shared" si="4"/>
        <v>191.66666666666666</v>
      </c>
      <c r="M55" s="30">
        <f t="shared" si="5"/>
        <v>1150</v>
      </c>
      <c r="N55" s="11">
        <f t="shared" si="6"/>
        <v>1150</v>
      </c>
      <c r="O55" s="19">
        <f t="shared" si="7"/>
        <v>64</v>
      </c>
    </row>
    <row r="56" spans="1:15" ht="21" customHeight="1" thickBot="1">
      <c r="A56" s="47">
        <v>43</v>
      </c>
      <c r="B56" s="37" t="s">
        <v>170</v>
      </c>
      <c r="C56" s="36" t="s">
        <v>80</v>
      </c>
      <c r="D56" s="32">
        <v>193</v>
      </c>
      <c r="E56" s="33">
        <v>177</v>
      </c>
      <c r="F56" s="32">
        <v>196</v>
      </c>
      <c r="G56" s="33">
        <v>157</v>
      </c>
      <c r="H56" s="32">
        <v>212</v>
      </c>
      <c r="I56" s="32">
        <v>211</v>
      </c>
      <c r="J56" s="31">
        <v>0</v>
      </c>
      <c r="K56" s="34"/>
      <c r="L56" s="46">
        <f t="shared" si="4"/>
        <v>191</v>
      </c>
      <c r="M56" s="30">
        <f t="shared" si="5"/>
        <v>1146</v>
      </c>
      <c r="N56" s="11">
        <f t="shared" si="6"/>
        <v>1146</v>
      </c>
      <c r="O56" s="19">
        <f t="shared" si="7"/>
        <v>212</v>
      </c>
    </row>
    <row r="57" spans="1:15" ht="21" customHeight="1" thickBot="1">
      <c r="A57" s="47">
        <v>44</v>
      </c>
      <c r="B57" s="37" t="s">
        <v>174</v>
      </c>
      <c r="C57" s="36" t="s">
        <v>175</v>
      </c>
      <c r="D57" s="32">
        <v>156</v>
      </c>
      <c r="E57" s="33">
        <v>172</v>
      </c>
      <c r="F57" s="32">
        <v>247</v>
      </c>
      <c r="G57" s="33">
        <v>196</v>
      </c>
      <c r="H57" s="32">
        <v>164</v>
      </c>
      <c r="I57" s="32">
        <v>190</v>
      </c>
      <c r="J57" s="31">
        <v>0</v>
      </c>
      <c r="K57" s="34"/>
      <c r="L57" s="46">
        <f t="shared" si="4"/>
        <v>187.5</v>
      </c>
      <c r="M57" s="30">
        <f t="shared" si="5"/>
        <v>1125</v>
      </c>
      <c r="N57" s="11">
        <f t="shared" si="6"/>
        <v>1125</v>
      </c>
      <c r="O57" s="19">
        <f t="shared" si="7"/>
        <v>247</v>
      </c>
    </row>
    <row r="58" spans="1:15" ht="21" customHeight="1" thickBot="1">
      <c r="A58" s="47">
        <v>45</v>
      </c>
      <c r="B58" s="37" t="s">
        <v>141</v>
      </c>
      <c r="C58" s="36" t="s">
        <v>142</v>
      </c>
      <c r="D58" s="32">
        <v>172</v>
      </c>
      <c r="E58" s="33">
        <v>152</v>
      </c>
      <c r="F58" s="32">
        <v>168</v>
      </c>
      <c r="G58" s="33">
        <v>238</v>
      </c>
      <c r="H58" s="32">
        <v>184</v>
      </c>
      <c r="I58" s="32">
        <v>200</v>
      </c>
      <c r="J58" s="31">
        <v>0</v>
      </c>
      <c r="K58" s="34"/>
      <c r="L58" s="46">
        <f t="shared" si="4"/>
        <v>185.66666666666666</v>
      </c>
      <c r="M58" s="30">
        <f t="shared" si="5"/>
        <v>1114</v>
      </c>
      <c r="N58" s="11">
        <f t="shared" si="6"/>
        <v>1114</v>
      </c>
      <c r="O58" s="19">
        <f t="shared" si="7"/>
        <v>238</v>
      </c>
    </row>
    <row r="59" spans="1:15" ht="21" customHeight="1" thickBot="1">
      <c r="A59" s="47">
        <v>46</v>
      </c>
      <c r="B59" s="37" t="s">
        <v>85</v>
      </c>
      <c r="C59" s="36" t="s">
        <v>75</v>
      </c>
      <c r="D59" s="32">
        <v>172</v>
      </c>
      <c r="E59" s="33">
        <v>183</v>
      </c>
      <c r="F59" s="32">
        <v>204</v>
      </c>
      <c r="G59" s="33">
        <v>208</v>
      </c>
      <c r="H59" s="32">
        <v>181</v>
      </c>
      <c r="I59" s="32">
        <v>155</v>
      </c>
      <c r="J59" s="31">
        <v>0</v>
      </c>
      <c r="K59" s="34"/>
      <c r="L59" s="46">
        <f t="shared" si="4"/>
        <v>183.83333333333334</v>
      </c>
      <c r="M59" s="30">
        <f t="shared" si="5"/>
        <v>1103</v>
      </c>
      <c r="N59" s="11">
        <f t="shared" si="6"/>
        <v>1103</v>
      </c>
      <c r="O59" s="19">
        <f t="shared" si="7"/>
        <v>208</v>
      </c>
    </row>
    <row r="60" spans="1:15" ht="21" customHeight="1" thickBot="1">
      <c r="A60" s="47">
        <v>47</v>
      </c>
      <c r="B60" s="37" t="s">
        <v>68</v>
      </c>
      <c r="C60" s="36" t="s">
        <v>76</v>
      </c>
      <c r="D60" s="32">
        <v>167</v>
      </c>
      <c r="E60" s="33">
        <v>193</v>
      </c>
      <c r="F60" s="32">
        <v>171</v>
      </c>
      <c r="G60" s="33">
        <v>209</v>
      </c>
      <c r="H60" s="32">
        <v>183</v>
      </c>
      <c r="I60" s="32">
        <v>172</v>
      </c>
      <c r="J60" s="31">
        <v>0</v>
      </c>
      <c r="K60" s="34"/>
      <c r="L60" s="46">
        <f t="shared" si="4"/>
        <v>182.5</v>
      </c>
      <c r="M60" s="30">
        <f t="shared" si="5"/>
        <v>1095</v>
      </c>
      <c r="N60" s="11">
        <f t="shared" si="6"/>
        <v>1095</v>
      </c>
      <c r="O60" s="19">
        <f t="shared" si="7"/>
        <v>209</v>
      </c>
    </row>
    <row r="61" spans="1:15" ht="21" customHeight="1" thickBot="1">
      <c r="A61" s="47">
        <v>48</v>
      </c>
      <c r="B61" s="37" t="s">
        <v>143</v>
      </c>
      <c r="C61" s="36" t="s">
        <v>78</v>
      </c>
      <c r="D61" s="32">
        <v>167</v>
      </c>
      <c r="E61" s="33">
        <v>159</v>
      </c>
      <c r="F61" s="32">
        <v>187</v>
      </c>
      <c r="G61" s="33">
        <v>183</v>
      </c>
      <c r="H61" s="32">
        <v>215</v>
      </c>
      <c r="I61" s="32">
        <v>182</v>
      </c>
      <c r="J61" s="31">
        <v>0</v>
      </c>
      <c r="K61" s="34"/>
      <c r="L61" s="46">
        <f t="shared" si="4"/>
        <v>182.16666666666666</v>
      </c>
      <c r="M61" s="30">
        <f t="shared" si="5"/>
        <v>1093</v>
      </c>
      <c r="N61" s="11">
        <f t="shared" si="6"/>
        <v>1093</v>
      </c>
      <c r="O61" s="19">
        <f t="shared" si="7"/>
        <v>215</v>
      </c>
    </row>
    <row r="62" spans="1:15" ht="21" customHeight="1" thickBot="1">
      <c r="A62" s="47">
        <v>49</v>
      </c>
      <c r="B62" s="37" t="s">
        <v>62</v>
      </c>
      <c r="C62" s="36" t="s">
        <v>75</v>
      </c>
      <c r="D62" s="32">
        <v>203</v>
      </c>
      <c r="E62" s="33">
        <v>181</v>
      </c>
      <c r="F62" s="32">
        <v>213</v>
      </c>
      <c r="G62" s="33">
        <v>169</v>
      </c>
      <c r="H62" s="32">
        <v>150</v>
      </c>
      <c r="I62" s="32">
        <v>153</v>
      </c>
      <c r="J62" s="31">
        <v>0</v>
      </c>
      <c r="K62" s="34"/>
      <c r="L62" s="46">
        <f t="shared" si="4"/>
        <v>178.16666666666666</v>
      </c>
      <c r="M62" s="30">
        <f t="shared" si="5"/>
        <v>1069</v>
      </c>
      <c r="N62" s="11">
        <f t="shared" si="6"/>
        <v>1069</v>
      </c>
      <c r="O62" s="19">
        <f t="shared" si="7"/>
        <v>213</v>
      </c>
    </row>
    <row r="63" spans="1:15" ht="21" customHeight="1" thickBot="1">
      <c r="A63" s="47">
        <v>50</v>
      </c>
      <c r="B63" s="37" t="s">
        <v>148</v>
      </c>
      <c r="C63" s="36" t="s">
        <v>124</v>
      </c>
      <c r="D63" s="32">
        <v>211</v>
      </c>
      <c r="E63" s="33">
        <v>154</v>
      </c>
      <c r="F63" s="32">
        <v>165</v>
      </c>
      <c r="G63" s="33">
        <v>176</v>
      </c>
      <c r="H63" s="32">
        <v>190</v>
      </c>
      <c r="I63" s="32">
        <v>164</v>
      </c>
      <c r="J63" s="31">
        <v>0</v>
      </c>
      <c r="K63" s="34"/>
      <c r="L63" s="46">
        <f t="shared" si="4"/>
        <v>176.66666666666666</v>
      </c>
      <c r="M63" s="30">
        <f t="shared" si="5"/>
        <v>1060</v>
      </c>
      <c r="N63" s="11">
        <f t="shared" si="6"/>
        <v>1060</v>
      </c>
      <c r="O63" s="19">
        <f t="shared" si="7"/>
        <v>211</v>
      </c>
    </row>
    <row r="64" spans="1:15" ht="21" customHeight="1" thickBot="1">
      <c r="A64" s="47">
        <v>51</v>
      </c>
      <c r="B64" s="37" t="s">
        <v>67</v>
      </c>
      <c r="C64" s="36" t="s">
        <v>75</v>
      </c>
      <c r="D64" s="32">
        <v>188</v>
      </c>
      <c r="E64" s="33">
        <v>151</v>
      </c>
      <c r="F64" s="32">
        <v>131</v>
      </c>
      <c r="G64" s="33">
        <v>191</v>
      </c>
      <c r="H64" s="32">
        <v>219</v>
      </c>
      <c r="I64" s="32">
        <v>180</v>
      </c>
      <c r="J64" s="31">
        <v>0</v>
      </c>
      <c r="K64" s="34"/>
      <c r="L64" s="46">
        <f t="shared" si="4"/>
        <v>176.66666666666666</v>
      </c>
      <c r="M64" s="30">
        <f t="shared" si="5"/>
        <v>1060</v>
      </c>
      <c r="N64" s="11">
        <f t="shared" si="6"/>
        <v>1060</v>
      </c>
      <c r="O64" s="19">
        <f t="shared" si="7"/>
        <v>219</v>
      </c>
    </row>
    <row r="65" spans="1:15" ht="21.75" customHeight="1" thickBot="1">
      <c r="A65" s="47">
        <v>52</v>
      </c>
      <c r="B65" s="37" t="s">
        <v>98</v>
      </c>
      <c r="C65" s="36" t="s">
        <v>75</v>
      </c>
      <c r="D65" s="32">
        <v>149</v>
      </c>
      <c r="E65" s="33">
        <v>163</v>
      </c>
      <c r="F65" s="32">
        <v>176</v>
      </c>
      <c r="G65" s="33">
        <v>192</v>
      </c>
      <c r="H65" s="32">
        <v>174</v>
      </c>
      <c r="I65" s="32">
        <v>204</v>
      </c>
      <c r="J65" s="31">
        <v>0</v>
      </c>
      <c r="K65" s="34"/>
      <c r="L65" s="46">
        <f t="shared" si="4"/>
        <v>176.33333333333334</v>
      </c>
      <c r="M65" s="30">
        <f t="shared" si="5"/>
        <v>1058</v>
      </c>
      <c r="N65" s="11">
        <f t="shared" si="6"/>
        <v>1058</v>
      </c>
      <c r="O65" s="19">
        <f t="shared" si="7"/>
        <v>204</v>
      </c>
    </row>
    <row r="66" spans="1:15" ht="21" customHeight="1" thickBot="1">
      <c r="A66" s="47">
        <v>53</v>
      </c>
      <c r="B66" s="37" t="s">
        <v>135</v>
      </c>
      <c r="C66" s="36" t="s">
        <v>75</v>
      </c>
      <c r="D66" s="32">
        <v>170</v>
      </c>
      <c r="E66" s="33">
        <v>166</v>
      </c>
      <c r="F66" s="32">
        <v>142</v>
      </c>
      <c r="G66" s="33">
        <v>214</v>
      </c>
      <c r="H66" s="32">
        <v>147</v>
      </c>
      <c r="I66" s="32">
        <v>202</v>
      </c>
      <c r="J66" s="31">
        <v>0</v>
      </c>
      <c r="K66" s="34"/>
      <c r="L66" s="46">
        <f t="shared" si="4"/>
        <v>173.5</v>
      </c>
      <c r="M66" s="30">
        <f t="shared" si="5"/>
        <v>1041</v>
      </c>
      <c r="N66" s="11">
        <f t="shared" si="6"/>
        <v>1041</v>
      </c>
      <c r="O66" s="19">
        <f t="shared" si="7"/>
        <v>214</v>
      </c>
    </row>
    <row r="67" spans="1:15" ht="21" customHeight="1" thickBot="1">
      <c r="A67" s="47">
        <v>54</v>
      </c>
      <c r="B67" s="37" t="s">
        <v>178</v>
      </c>
      <c r="C67" s="36" t="s">
        <v>179</v>
      </c>
      <c r="D67" s="32">
        <v>166</v>
      </c>
      <c r="E67" s="33">
        <v>144</v>
      </c>
      <c r="F67" s="32">
        <v>210</v>
      </c>
      <c r="G67" s="33">
        <v>197</v>
      </c>
      <c r="H67" s="32">
        <v>138</v>
      </c>
      <c r="I67" s="32">
        <v>177</v>
      </c>
      <c r="J67" s="31">
        <v>0</v>
      </c>
      <c r="K67" s="34"/>
      <c r="L67" s="46">
        <f t="shared" si="4"/>
        <v>172</v>
      </c>
      <c r="M67" s="30">
        <f t="shared" si="5"/>
        <v>1032</v>
      </c>
      <c r="N67" s="11">
        <f t="shared" si="6"/>
        <v>1032</v>
      </c>
      <c r="O67" s="19">
        <f t="shared" si="7"/>
        <v>210</v>
      </c>
    </row>
    <row r="68" spans="1:15" ht="21" customHeight="1" thickBot="1">
      <c r="A68" s="47">
        <v>55</v>
      </c>
      <c r="B68" s="37" t="s">
        <v>184</v>
      </c>
      <c r="C68" s="36" t="s">
        <v>138</v>
      </c>
      <c r="D68" s="32">
        <v>151</v>
      </c>
      <c r="E68" s="33">
        <v>183</v>
      </c>
      <c r="F68" s="32">
        <v>205</v>
      </c>
      <c r="G68" s="33">
        <v>114</v>
      </c>
      <c r="H68" s="32">
        <v>160</v>
      </c>
      <c r="I68" s="32">
        <v>187</v>
      </c>
      <c r="J68" s="31">
        <v>0</v>
      </c>
      <c r="K68" s="34">
        <v>30</v>
      </c>
      <c r="L68" s="46">
        <f t="shared" si="4"/>
        <v>171.66666666666666</v>
      </c>
      <c r="M68" s="30">
        <f t="shared" si="5"/>
        <v>1030</v>
      </c>
      <c r="N68" s="11">
        <f t="shared" si="6"/>
        <v>1030</v>
      </c>
      <c r="O68" s="19">
        <f t="shared" si="7"/>
        <v>205</v>
      </c>
    </row>
    <row r="69" spans="1:15" ht="21" customHeight="1" thickBot="1">
      <c r="A69" s="47">
        <v>56</v>
      </c>
      <c r="B69" s="37" t="s">
        <v>176</v>
      </c>
      <c r="C69" s="36" t="s">
        <v>175</v>
      </c>
      <c r="D69" s="32">
        <v>135</v>
      </c>
      <c r="E69" s="33">
        <v>159</v>
      </c>
      <c r="F69" s="32">
        <v>189</v>
      </c>
      <c r="G69" s="33">
        <v>181</v>
      </c>
      <c r="H69" s="32">
        <v>142</v>
      </c>
      <c r="I69" s="32">
        <v>191</v>
      </c>
      <c r="J69" s="31">
        <v>0</v>
      </c>
      <c r="K69" s="34">
        <v>30</v>
      </c>
      <c r="L69" s="46">
        <f t="shared" si="4"/>
        <v>171.16666666666666</v>
      </c>
      <c r="M69" s="30">
        <f t="shared" si="5"/>
        <v>1027</v>
      </c>
      <c r="N69" s="11">
        <f t="shared" si="6"/>
        <v>1027</v>
      </c>
      <c r="O69" s="19">
        <f t="shared" si="7"/>
        <v>191</v>
      </c>
    </row>
    <row r="70" spans="1:15" ht="21" customHeight="1" thickBot="1">
      <c r="A70" s="47">
        <v>57</v>
      </c>
      <c r="B70" s="37" t="s">
        <v>88</v>
      </c>
      <c r="C70" s="36" t="s">
        <v>75</v>
      </c>
      <c r="D70" s="32">
        <v>180</v>
      </c>
      <c r="E70" s="33">
        <v>180</v>
      </c>
      <c r="F70" s="32">
        <v>140</v>
      </c>
      <c r="G70" s="33">
        <v>147</v>
      </c>
      <c r="H70" s="32">
        <v>180</v>
      </c>
      <c r="I70" s="32">
        <v>197</v>
      </c>
      <c r="J70" s="31">
        <v>0</v>
      </c>
      <c r="K70" s="34"/>
      <c r="L70" s="46">
        <f t="shared" si="4"/>
        <v>170.66666666666666</v>
      </c>
      <c r="M70" s="30">
        <f t="shared" si="5"/>
        <v>1024</v>
      </c>
      <c r="N70" s="11">
        <f t="shared" si="6"/>
        <v>1024</v>
      </c>
      <c r="O70" s="19">
        <f t="shared" si="7"/>
        <v>197</v>
      </c>
    </row>
    <row r="71" spans="1:15" ht="21" customHeight="1" thickBot="1">
      <c r="A71" s="47">
        <v>58</v>
      </c>
      <c r="B71" s="37" t="s">
        <v>59</v>
      </c>
      <c r="C71" s="36" t="s">
        <v>75</v>
      </c>
      <c r="D71" s="32">
        <v>195</v>
      </c>
      <c r="E71" s="33">
        <v>191</v>
      </c>
      <c r="F71" s="32">
        <v>145</v>
      </c>
      <c r="G71" s="33">
        <v>175</v>
      </c>
      <c r="H71" s="32">
        <v>165</v>
      </c>
      <c r="I71" s="32">
        <v>137</v>
      </c>
      <c r="J71" s="31">
        <v>0</v>
      </c>
      <c r="K71" s="34"/>
      <c r="L71" s="46">
        <f t="shared" si="4"/>
        <v>168</v>
      </c>
      <c r="M71" s="30">
        <f t="shared" si="5"/>
        <v>1008</v>
      </c>
      <c r="N71" s="11">
        <f t="shared" si="6"/>
        <v>1008</v>
      </c>
      <c r="O71" s="19">
        <f t="shared" si="7"/>
        <v>195</v>
      </c>
    </row>
    <row r="72" spans="1:15" ht="21" customHeight="1" thickBot="1">
      <c r="A72" s="47">
        <v>59</v>
      </c>
      <c r="B72" s="37" t="s">
        <v>183</v>
      </c>
      <c r="C72" s="36" t="s">
        <v>179</v>
      </c>
      <c r="D72" s="32">
        <v>175</v>
      </c>
      <c r="E72" s="33">
        <v>154</v>
      </c>
      <c r="F72" s="32">
        <v>195</v>
      </c>
      <c r="G72" s="33">
        <v>143</v>
      </c>
      <c r="H72" s="32">
        <v>147</v>
      </c>
      <c r="I72" s="32">
        <v>190</v>
      </c>
      <c r="J72" s="31">
        <v>0</v>
      </c>
      <c r="K72" s="34"/>
      <c r="L72" s="46">
        <f t="shared" si="4"/>
        <v>167.33333333333334</v>
      </c>
      <c r="M72" s="30">
        <f t="shared" si="5"/>
        <v>1004</v>
      </c>
      <c r="N72" s="11">
        <f t="shared" si="6"/>
        <v>1004</v>
      </c>
      <c r="O72" s="19">
        <f t="shared" si="7"/>
        <v>195</v>
      </c>
    </row>
    <row r="73" spans="1:15" ht="21" customHeight="1" thickBot="1">
      <c r="A73" s="47">
        <v>60</v>
      </c>
      <c r="B73" s="37" t="s">
        <v>173</v>
      </c>
      <c r="C73" s="36" t="s">
        <v>80</v>
      </c>
      <c r="D73" s="32">
        <v>137</v>
      </c>
      <c r="E73" s="33">
        <v>171</v>
      </c>
      <c r="F73" s="32">
        <v>147</v>
      </c>
      <c r="G73" s="33">
        <v>159</v>
      </c>
      <c r="H73" s="32">
        <v>196</v>
      </c>
      <c r="I73" s="32">
        <v>189</v>
      </c>
      <c r="J73" s="31">
        <v>0</v>
      </c>
      <c r="K73" s="34"/>
      <c r="L73" s="46">
        <f t="shared" si="4"/>
        <v>166.5</v>
      </c>
      <c r="M73" s="30">
        <f t="shared" si="5"/>
        <v>999</v>
      </c>
      <c r="N73" s="11">
        <f t="shared" si="6"/>
        <v>999</v>
      </c>
      <c r="O73" s="19">
        <f t="shared" si="7"/>
        <v>196</v>
      </c>
    </row>
    <row r="74" spans="1:15" ht="21" customHeight="1" thickBot="1">
      <c r="A74" s="47">
        <v>61</v>
      </c>
      <c r="B74" s="37" t="s">
        <v>123</v>
      </c>
      <c r="C74" s="36" t="s">
        <v>124</v>
      </c>
      <c r="D74" s="32">
        <v>211</v>
      </c>
      <c r="E74" s="33">
        <v>155</v>
      </c>
      <c r="F74" s="32">
        <v>193</v>
      </c>
      <c r="G74" s="33">
        <v>160</v>
      </c>
      <c r="H74" s="32">
        <v>150</v>
      </c>
      <c r="I74" s="32">
        <v>124</v>
      </c>
      <c r="J74" s="31">
        <v>0</v>
      </c>
      <c r="K74" s="34"/>
      <c r="L74" s="46">
        <f t="shared" si="4"/>
        <v>165.5</v>
      </c>
      <c r="M74" s="30">
        <f t="shared" si="5"/>
        <v>993</v>
      </c>
      <c r="N74" s="11">
        <f t="shared" si="6"/>
        <v>993</v>
      </c>
      <c r="O74" s="19">
        <f t="shared" si="7"/>
        <v>211</v>
      </c>
    </row>
    <row r="75" spans="1:15" ht="21" customHeight="1" thickBot="1">
      <c r="A75" s="47">
        <v>62</v>
      </c>
      <c r="B75" s="37" t="s">
        <v>60</v>
      </c>
      <c r="C75" s="36" t="s">
        <v>75</v>
      </c>
      <c r="D75" s="32">
        <v>185</v>
      </c>
      <c r="E75" s="33">
        <v>189</v>
      </c>
      <c r="F75" s="32">
        <v>147</v>
      </c>
      <c r="G75" s="33">
        <v>165</v>
      </c>
      <c r="H75" s="32">
        <v>158</v>
      </c>
      <c r="I75" s="32">
        <v>141</v>
      </c>
      <c r="J75" s="31">
        <v>0</v>
      </c>
      <c r="K75" s="34"/>
      <c r="L75" s="46">
        <f t="shared" si="4"/>
        <v>164.16666666666666</v>
      </c>
      <c r="M75" s="30">
        <f t="shared" si="5"/>
        <v>985</v>
      </c>
      <c r="N75" s="11">
        <f t="shared" si="6"/>
        <v>985</v>
      </c>
      <c r="O75" s="19">
        <f t="shared" si="7"/>
        <v>189</v>
      </c>
    </row>
    <row r="76" spans="1:15" ht="21" customHeight="1" thickBot="1">
      <c r="A76" s="47">
        <v>63</v>
      </c>
      <c r="B76" s="37" t="s">
        <v>182</v>
      </c>
      <c r="C76" s="36" t="s">
        <v>179</v>
      </c>
      <c r="D76" s="32">
        <v>172</v>
      </c>
      <c r="E76" s="33">
        <v>124</v>
      </c>
      <c r="F76" s="32">
        <v>156</v>
      </c>
      <c r="G76" s="33">
        <v>188</v>
      </c>
      <c r="H76" s="32">
        <v>174</v>
      </c>
      <c r="I76" s="32">
        <v>152</v>
      </c>
      <c r="J76" s="31">
        <v>0</v>
      </c>
      <c r="K76" s="34"/>
      <c r="L76" s="46">
        <f t="shared" si="4"/>
        <v>161</v>
      </c>
      <c r="M76" s="30">
        <f t="shared" si="5"/>
        <v>966</v>
      </c>
      <c r="N76" s="11">
        <f t="shared" si="6"/>
        <v>966</v>
      </c>
      <c r="O76" s="19">
        <f t="shared" si="7"/>
        <v>188</v>
      </c>
    </row>
    <row r="77" spans="1:15" ht="21" customHeight="1" thickBot="1">
      <c r="A77" s="47">
        <v>64</v>
      </c>
      <c r="B77" s="37" t="s">
        <v>106</v>
      </c>
      <c r="C77" s="36" t="s">
        <v>75</v>
      </c>
      <c r="D77" s="32">
        <v>164</v>
      </c>
      <c r="E77" s="33">
        <v>170</v>
      </c>
      <c r="F77" s="32">
        <v>177</v>
      </c>
      <c r="G77" s="33">
        <v>140</v>
      </c>
      <c r="H77" s="32">
        <v>163</v>
      </c>
      <c r="I77" s="32">
        <v>148</v>
      </c>
      <c r="J77" s="31">
        <v>0</v>
      </c>
      <c r="K77" s="34"/>
      <c r="L77" s="46">
        <f t="shared" si="4"/>
        <v>160.33333333333334</v>
      </c>
      <c r="M77" s="30">
        <f t="shared" si="5"/>
        <v>962</v>
      </c>
      <c r="N77" s="11">
        <f t="shared" si="6"/>
        <v>962</v>
      </c>
      <c r="O77" s="19">
        <f t="shared" si="7"/>
        <v>177</v>
      </c>
    </row>
    <row r="78" spans="1:15" ht="21" customHeight="1" thickBot="1">
      <c r="A78" s="47">
        <v>65</v>
      </c>
      <c r="B78" s="37" t="s">
        <v>156</v>
      </c>
      <c r="C78" s="36" t="s">
        <v>78</v>
      </c>
      <c r="D78" s="32">
        <v>104</v>
      </c>
      <c r="E78" s="33">
        <v>202</v>
      </c>
      <c r="F78" s="32">
        <v>145</v>
      </c>
      <c r="G78" s="33">
        <v>170</v>
      </c>
      <c r="H78" s="32">
        <v>158</v>
      </c>
      <c r="I78" s="32">
        <v>149</v>
      </c>
      <c r="J78" s="31">
        <v>0</v>
      </c>
      <c r="K78" s="34">
        <v>30</v>
      </c>
      <c r="L78" s="46">
        <f t="shared" si="4"/>
        <v>159.66666666666666</v>
      </c>
      <c r="M78" s="30">
        <f t="shared" si="5"/>
        <v>958</v>
      </c>
      <c r="N78" s="11">
        <f t="shared" si="6"/>
        <v>958</v>
      </c>
      <c r="O78" s="19">
        <f t="shared" si="7"/>
        <v>202</v>
      </c>
    </row>
    <row r="79" spans="1:15" ht="21" customHeight="1" thickBot="1">
      <c r="A79" s="47">
        <v>66</v>
      </c>
      <c r="B79" s="37" t="s">
        <v>136</v>
      </c>
      <c r="C79" s="36" t="s">
        <v>75</v>
      </c>
      <c r="D79" s="32">
        <v>158</v>
      </c>
      <c r="E79" s="33">
        <v>147</v>
      </c>
      <c r="F79" s="32">
        <v>167</v>
      </c>
      <c r="G79" s="33">
        <v>124</v>
      </c>
      <c r="H79" s="32">
        <v>198</v>
      </c>
      <c r="I79" s="32">
        <v>159</v>
      </c>
      <c r="J79" s="31">
        <v>0</v>
      </c>
      <c r="K79" s="34"/>
      <c r="L79" s="46">
        <f t="shared" si="4"/>
        <v>158.83333333333334</v>
      </c>
      <c r="M79" s="30">
        <f t="shared" si="5"/>
        <v>953</v>
      </c>
      <c r="N79" s="11">
        <f t="shared" si="6"/>
        <v>953</v>
      </c>
      <c r="O79" s="19">
        <f t="shared" si="7"/>
        <v>198</v>
      </c>
    </row>
    <row r="80" spans="1:15" ht="21" customHeight="1" thickBot="1">
      <c r="A80" s="47">
        <v>67</v>
      </c>
      <c r="B80" s="37" t="s">
        <v>155</v>
      </c>
      <c r="C80" s="36" t="s">
        <v>124</v>
      </c>
      <c r="D80" s="32">
        <v>158</v>
      </c>
      <c r="E80" s="33">
        <v>150</v>
      </c>
      <c r="F80" s="32">
        <v>120</v>
      </c>
      <c r="G80" s="33">
        <v>151</v>
      </c>
      <c r="H80" s="32">
        <v>175</v>
      </c>
      <c r="I80" s="32">
        <v>166</v>
      </c>
      <c r="J80" s="31">
        <v>0</v>
      </c>
      <c r="K80" s="34">
        <v>30</v>
      </c>
      <c r="L80" s="46">
        <f t="shared" si="4"/>
        <v>158.33333333333334</v>
      </c>
      <c r="M80" s="30">
        <f t="shared" si="5"/>
        <v>950</v>
      </c>
      <c r="N80" s="11">
        <f t="shared" si="6"/>
        <v>950</v>
      </c>
      <c r="O80" s="19">
        <f t="shared" si="7"/>
        <v>175</v>
      </c>
    </row>
    <row r="81" spans="1:15" ht="21" customHeight="1" thickBot="1">
      <c r="A81" s="47">
        <v>68</v>
      </c>
      <c r="B81" s="37" t="s">
        <v>181</v>
      </c>
      <c r="C81" s="36" t="s">
        <v>179</v>
      </c>
      <c r="D81" s="32">
        <v>147</v>
      </c>
      <c r="E81" s="33">
        <v>166</v>
      </c>
      <c r="F81" s="32">
        <v>173</v>
      </c>
      <c r="G81" s="33">
        <v>142</v>
      </c>
      <c r="H81" s="32">
        <v>131</v>
      </c>
      <c r="I81" s="32">
        <v>191</v>
      </c>
      <c r="J81" s="31">
        <v>0</v>
      </c>
      <c r="K81" s="34"/>
      <c r="L81" s="46">
        <f t="shared" si="4"/>
        <v>158.33333333333334</v>
      </c>
      <c r="M81" s="30">
        <f t="shared" si="5"/>
        <v>950</v>
      </c>
      <c r="N81" s="11">
        <f t="shared" si="6"/>
        <v>950</v>
      </c>
      <c r="O81" s="19">
        <f t="shared" si="7"/>
        <v>191</v>
      </c>
    </row>
    <row r="82" spans="1:15" ht="21" customHeight="1" thickBot="1">
      <c r="A82" s="47">
        <v>69</v>
      </c>
      <c r="B82" s="37" t="s">
        <v>131</v>
      </c>
      <c r="C82" s="36" t="s">
        <v>132</v>
      </c>
      <c r="D82" s="32">
        <v>160</v>
      </c>
      <c r="E82" s="33">
        <v>149</v>
      </c>
      <c r="F82" s="32">
        <v>163</v>
      </c>
      <c r="G82" s="33">
        <v>146</v>
      </c>
      <c r="H82" s="32">
        <v>148</v>
      </c>
      <c r="I82" s="32">
        <v>140</v>
      </c>
      <c r="J82" s="31">
        <v>0</v>
      </c>
      <c r="K82" s="34">
        <v>30</v>
      </c>
      <c r="L82" s="46">
        <f t="shared" si="4"/>
        <v>156</v>
      </c>
      <c r="M82" s="30">
        <f t="shared" si="5"/>
        <v>936</v>
      </c>
      <c r="N82" s="11">
        <f t="shared" si="6"/>
        <v>936</v>
      </c>
      <c r="O82" s="19">
        <f t="shared" si="7"/>
        <v>163</v>
      </c>
    </row>
    <row r="83" spans="1:15" ht="21" customHeight="1">
      <c r="A83" s="47">
        <v>70</v>
      </c>
      <c r="B83" s="37" t="s">
        <v>159</v>
      </c>
      <c r="C83" s="36" t="s">
        <v>132</v>
      </c>
      <c r="D83" s="32">
        <v>191</v>
      </c>
      <c r="E83" s="33">
        <v>138</v>
      </c>
      <c r="F83" s="32">
        <v>136</v>
      </c>
      <c r="G83" s="33">
        <v>148</v>
      </c>
      <c r="H83" s="32">
        <v>150</v>
      </c>
      <c r="I83" s="32">
        <v>171</v>
      </c>
      <c r="J83" s="31">
        <v>0</v>
      </c>
      <c r="K83" s="34"/>
      <c r="L83" s="46">
        <f t="shared" si="4"/>
        <v>155.66666666666666</v>
      </c>
      <c r="M83" s="30">
        <f t="shared" si="5"/>
        <v>934</v>
      </c>
      <c r="N83" s="11">
        <f t="shared" si="6"/>
        <v>934</v>
      </c>
      <c r="O83" s="19">
        <f t="shared" si="7"/>
        <v>191</v>
      </c>
    </row>
    <row r="85" ht="12.75">
      <c r="C85" s="1" t="s">
        <v>187</v>
      </c>
    </row>
    <row r="86" spans="3:7" ht="12.75">
      <c r="C86" s="112"/>
      <c r="D86" s="112" t="s">
        <v>3</v>
      </c>
      <c r="E86" s="112" t="s">
        <v>4</v>
      </c>
      <c r="F86" s="112" t="s">
        <v>5</v>
      </c>
      <c r="G86" s="113" t="s">
        <v>0</v>
      </c>
    </row>
    <row r="87" spans="2:7" ht="12.75">
      <c r="B87" s="1">
        <v>1</v>
      </c>
      <c r="C87" s="113" t="s">
        <v>190</v>
      </c>
      <c r="D87" s="113">
        <v>194</v>
      </c>
      <c r="E87" s="113">
        <v>177</v>
      </c>
      <c r="F87" s="113">
        <v>229</v>
      </c>
      <c r="G87" s="113">
        <v>26</v>
      </c>
    </row>
    <row r="88" spans="2:7" ht="12.75">
      <c r="B88" s="1">
        <v>2</v>
      </c>
      <c r="C88" s="113" t="s">
        <v>198</v>
      </c>
      <c r="D88" s="113">
        <v>197</v>
      </c>
      <c r="E88" s="113">
        <v>192</v>
      </c>
      <c r="F88" s="113">
        <v>197</v>
      </c>
      <c r="G88" s="113">
        <v>27</v>
      </c>
    </row>
    <row r="89" spans="2:7" ht="12.75">
      <c r="B89" s="1">
        <v>3</v>
      </c>
      <c r="C89" s="113" t="s">
        <v>201</v>
      </c>
      <c r="D89" s="113">
        <v>207</v>
      </c>
      <c r="E89" s="113">
        <v>183</v>
      </c>
      <c r="F89" s="113">
        <v>189</v>
      </c>
      <c r="G89" s="113">
        <v>28</v>
      </c>
    </row>
    <row r="90" spans="2:7" ht="12.75">
      <c r="B90" s="1">
        <v>4</v>
      </c>
      <c r="C90" s="113" t="s">
        <v>208</v>
      </c>
      <c r="D90" s="113">
        <v>191</v>
      </c>
      <c r="E90" s="113">
        <v>188</v>
      </c>
      <c r="F90" s="113">
        <v>183</v>
      </c>
      <c r="G90" s="113">
        <v>29</v>
      </c>
    </row>
    <row r="91" spans="2:7" ht="12.75">
      <c r="B91" s="1">
        <v>5</v>
      </c>
      <c r="C91" s="113" t="s">
        <v>215</v>
      </c>
      <c r="D91" s="113">
        <v>189</v>
      </c>
      <c r="E91" s="113">
        <v>191</v>
      </c>
      <c r="F91" s="113">
        <v>170</v>
      </c>
      <c r="G91" s="113">
        <v>30</v>
      </c>
    </row>
    <row r="92" spans="2:7" ht="12.75">
      <c r="B92" s="1">
        <v>6</v>
      </c>
      <c r="C92" s="113" t="s">
        <v>213</v>
      </c>
      <c r="D92" s="113">
        <v>205</v>
      </c>
      <c r="E92" s="113">
        <v>187</v>
      </c>
      <c r="F92" s="113">
        <v>168</v>
      </c>
      <c r="G92" s="114" t="s">
        <v>216</v>
      </c>
    </row>
    <row r="93" spans="2:7" ht="12.75">
      <c r="B93" s="1">
        <v>7</v>
      </c>
      <c r="C93" s="113" t="s">
        <v>209</v>
      </c>
      <c r="D93" s="113">
        <v>209</v>
      </c>
      <c r="E93" s="113">
        <v>244</v>
      </c>
      <c r="F93" s="113">
        <v>167</v>
      </c>
      <c r="G93" s="114" t="s">
        <v>216</v>
      </c>
    </row>
    <row r="94" spans="2:7" ht="12.75">
      <c r="B94" s="1">
        <v>8</v>
      </c>
      <c r="C94" s="113" t="s">
        <v>211</v>
      </c>
      <c r="D94" s="113">
        <v>202</v>
      </c>
      <c r="E94" s="113">
        <v>198</v>
      </c>
      <c r="F94" s="113">
        <v>167</v>
      </c>
      <c r="G94" s="114" t="s">
        <v>216</v>
      </c>
    </row>
    <row r="95" spans="2:7" ht="12.75">
      <c r="B95" s="1">
        <v>9</v>
      </c>
      <c r="C95" s="113" t="s">
        <v>196</v>
      </c>
      <c r="D95" s="113">
        <v>212</v>
      </c>
      <c r="E95" s="113">
        <v>211</v>
      </c>
      <c r="F95" s="113">
        <v>156</v>
      </c>
      <c r="G95" s="114" t="s">
        <v>216</v>
      </c>
    </row>
    <row r="96" spans="2:7" ht="12.75">
      <c r="B96" s="1">
        <v>10</v>
      </c>
      <c r="C96" s="113" t="s">
        <v>205</v>
      </c>
      <c r="D96" s="113">
        <v>188</v>
      </c>
      <c r="E96" s="113">
        <v>185</v>
      </c>
      <c r="F96" s="113">
        <v>136</v>
      </c>
      <c r="G96" s="114" t="s">
        <v>216</v>
      </c>
    </row>
    <row r="97" spans="2:6" ht="12.75">
      <c r="B97" s="1">
        <v>11</v>
      </c>
      <c r="C97" s="113" t="s">
        <v>191</v>
      </c>
      <c r="D97" s="113">
        <v>200</v>
      </c>
      <c r="E97" s="113">
        <v>175</v>
      </c>
      <c r="F97" s="113" t="s">
        <v>216</v>
      </c>
    </row>
    <row r="98" spans="2:6" ht="12.75">
      <c r="B98" s="1">
        <v>12</v>
      </c>
      <c r="C98" s="113" t="s">
        <v>199</v>
      </c>
      <c r="D98" s="113">
        <v>183</v>
      </c>
      <c r="E98" s="113">
        <v>169</v>
      </c>
      <c r="F98" s="113" t="s">
        <v>216</v>
      </c>
    </row>
    <row r="99" spans="2:6" ht="12.75">
      <c r="B99" s="1">
        <v>13</v>
      </c>
      <c r="C99" s="113" t="s">
        <v>194</v>
      </c>
      <c r="D99" s="113">
        <v>189</v>
      </c>
      <c r="E99" s="113">
        <v>165</v>
      </c>
      <c r="F99" s="113" t="s">
        <v>216</v>
      </c>
    </row>
    <row r="100" spans="2:6" ht="12.75">
      <c r="B100" s="1">
        <v>14</v>
      </c>
      <c r="C100" s="113" t="s">
        <v>207</v>
      </c>
      <c r="D100" s="113">
        <v>190</v>
      </c>
      <c r="E100" s="113">
        <v>163</v>
      </c>
      <c r="F100" s="113" t="s">
        <v>216</v>
      </c>
    </row>
    <row r="101" spans="2:6" ht="12.75">
      <c r="B101" s="1">
        <v>15</v>
      </c>
      <c r="C101" s="113" t="s">
        <v>195</v>
      </c>
      <c r="D101" s="113">
        <v>216</v>
      </c>
      <c r="E101" s="113">
        <v>152</v>
      </c>
      <c r="F101" s="113" t="s">
        <v>216</v>
      </c>
    </row>
    <row r="102" spans="2:6" ht="12.75">
      <c r="B102" s="1">
        <v>16</v>
      </c>
      <c r="C102" s="113" t="s">
        <v>210</v>
      </c>
      <c r="D102" s="113">
        <v>181</v>
      </c>
      <c r="E102" s="113" t="s">
        <v>216</v>
      </c>
      <c r="F102" s="113" t="s">
        <v>216</v>
      </c>
    </row>
    <row r="103" spans="2:6" ht="12.75">
      <c r="B103" s="1">
        <v>17</v>
      </c>
      <c r="C103" s="113" t="s">
        <v>188</v>
      </c>
      <c r="D103" s="113">
        <v>181</v>
      </c>
      <c r="E103" s="113" t="s">
        <v>216</v>
      </c>
      <c r="F103" s="113" t="s">
        <v>216</v>
      </c>
    </row>
    <row r="104" spans="2:6" ht="12.75">
      <c r="B104" s="1">
        <v>18</v>
      </c>
      <c r="C104" s="113" t="s">
        <v>202</v>
      </c>
      <c r="D104" s="113">
        <v>181</v>
      </c>
      <c r="E104" s="113" t="s">
        <v>216</v>
      </c>
      <c r="F104" s="113" t="s">
        <v>216</v>
      </c>
    </row>
    <row r="105" spans="2:6" ht="12.75">
      <c r="B105" s="1">
        <v>19</v>
      </c>
      <c r="C105" s="113" t="s">
        <v>204</v>
      </c>
      <c r="D105" s="113">
        <v>180</v>
      </c>
      <c r="E105" s="113" t="s">
        <v>216</v>
      </c>
      <c r="F105" s="113" t="s">
        <v>216</v>
      </c>
    </row>
    <row r="106" spans="2:6" ht="12.75">
      <c r="B106" s="1">
        <v>20</v>
      </c>
      <c r="C106" s="113" t="s">
        <v>214</v>
      </c>
      <c r="D106" s="113">
        <v>174</v>
      </c>
      <c r="E106" s="113" t="s">
        <v>216</v>
      </c>
      <c r="F106" s="113" t="s">
        <v>216</v>
      </c>
    </row>
    <row r="107" spans="2:6" ht="12.75">
      <c r="B107" s="1">
        <v>21</v>
      </c>
      <c r="C107" s="113" t="s">
        <v>203</v>
      </c>
      <c r="D107" s="113">
        <v>173</v>
      </c>
      <c r="E107" s="113" t="s">
        <v>216</v>
      </c>
      <c r="F107" s="113" t="s">
        <v>216</v>
      </c>
    </row>
    <row r="108" spans="2:6" ht="12.75">
      <c r="B108" s="1">
        <v>22</v>
      </c>
      <c r="C108" s="113" t="s">
        <v>206</v>
      </c>
      <c r="D108" s="113">
        <v>163</v>
      </c>
      <c r="E108" s="113" t="s">
        <v>216</v>
      </c>
      <c r="F108" s="113" t="s">
        <v>216</v>
      </c>
    </row>
    <row r="109" spans="2:6" ht="12.75">
      <c r="B109" s="1">
        <v>23</v>
      </c>
      <c r="C109" s="113" t="s">
        <v>197</v>
      </c>
      <c r="D109" s="113">
        <v>163</v>
      </c>
      <c r="E109" s="113" t="s">
        <v>216</v>
      </c>
      <c r="F109" s="113" t="s">
        <v>216</v>
      </c>
    </row>
    <row r="110" spans="2:6" ht="12.75">
      <c r="B110" s="1">
        <v>24</v>
      </c>
      <c r="C110" s="113" t="s">
        <v>200</v>
      </c>
      <c r="D110" s="113">
        <v>152</v>
      </c>
      <c r="E110" s="113" t="s">
        <v>216</v>
      </c>
      <c r="F110" s="113" t="s">
        <v>216</v>
      </c>
    </row>
    <row r="111" spans="2:6" ht="12.75">
      <c r="B111" s="1">
        <v>25</v>
      </c>
      <c r="C111" s="113" t="s">
        <v>193</v>
      </c>
      <c r="D111" s="113">
        <v>147</v>
      </c>
      <c r="E111" s="113" t="s">
        <v>216</v>
      </c>
      <c r="F111" s="113" t="s">
        <v>216</v>
      </c>
    </row>
    <row r="112" spans="2:6" ht="12.75">
      <c r="B112" s="1">
        <v>26</v>
      </c>
      <c r="C112" s="113" t="s">
        <v>189</v>
      </c>
      <c r="D112" s="113">
        <v>143</v>
      </c>
      <c r="E112" s="113" t="s">
        <v>216</v>
      </c>
      <c r="F112" s="113" t="s">
        <v>216</v>
      </c>
    </row>
    <row r="113" spans="2:6" ht="12.75">
      <c r="B113" s="1">
        <v>27</v>
      </c>
      <c r="C113" s="113" t="s">
        <v>212</v>
      </c>
      <c r="D113" s="113">
        <v>141</v>
      </c>
      <c r="E113" s="113" t="s">
        <v>216</v>
      </c>
      <c r="F113" s="113" t="s">
        <v>216</v>
      </c>
    </row>
    <row r="114" spans="2:6" ht="12.75">
      <c r="B114" s="1">
        <v>28</v>
      </c>
      <c r="C114" s="113" t="s">
        <v>192</v>
      </c>
      <c r="D114" s="113">
        <v>135</v>
      </c>
      <c r="E114" s="113" t="s">
        <v>216</v>
      </c>
      <c r="F114" s="113" t="s">
        <v>216</v>
      </c>
    </row>
  </sheetData>
  <sheetProtection/>
  <mergeCells count="19">
    <mergeCell ref="M8:M10"/>
    <mergeCell ref="A36:M36"/>
    <mergeCell ref="A42:M42"/>
    <mergeCell ref="B8:B10"/>
    <mergeCell ref="C8:C10"/>
    <mergeCell ref="J8:J10"/>
    <mergeCell ref="L8:L10"/>
    <mergeCell ref="I8:I10"/>
    <mergeCell ref="K8:K10"/>
    <mergeCell ref="A48:M48"/>
    <mergeCell ref="A3:M3"/>
    <mergeCell ref="A4:M4"/>
    <mergeCell ref="D8:D10"/>
    <mergeCell ref="E8:E10"/>
    <mergeCell ref="F8:F10"/>
    <mergeCell ref="G8:G10"/>
    <mergeCell ref="A6:M6"/>
    <mergeCell ref="A8:A10"/>
    <mergeCell ref="H8:H10"/>
  </mergeCells>
  <printOptions/>
  <pageMargins left="0.11811023622047245" right="0.1968503937007874" top="0.1968503937007874" bottom="0" header="0.1968503937007874" footer="0"/>
  <pageSetup horizontalDpi="300" verticalDpi="3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5"/>
  <sheetViews>
    <sheetView zoomScale="90" zoomScaleNormal="90" zoomScalePageLayoutView="0" workbookViewId="0" topLeftCell="A4">
      <selection activeCell="T6" sqref="T6"/>
    </sheetView>
  </sheetViews>
  <sheetFormatPr defaultColWidth="9.00390625" defaultRowHeight="12.75"/>
  <cols>
    <col min="1" max="1" width="3.625" style="6" customWidth="1"/>
    <col min="2" max="2" width="27.00390625" style="15" customWidth="1"/>
    <col min="3" max="3" width="5.625" style="6" customWidth="1"/>
    <col min="4" max="4" width="5.125" style="6" customWidth="1"/>
    <col min="5" max="5" width="5.00390625" style="6" customWidth="1"/>
    <col min="6" max="6" width="3.00390625" style="6" customWidth="1"/>
    <col min="7" max="7" width="3.625" style="6" customWidth="1"/>
    <col min="8" max="8" width="26.25390625" style="15" customWidth="1"/>
    <col min="9" max="9" width="4.875" style="6" customWidth="1"/>
    <col min="10" max="10" width="5.125" style="6" customWidth="1"/>
    <col min="11" max="11" width="5.00390625" style="6" customWidth="1"/>
    <col min="12" max="12" width="2.875" style="6" customWidth="1"/>
    <col min="13" max="13" width="4.25390625" style="6" customWidth="1"/>
    <col min="14" max="14" width="25.375" style="15" customWidth="1"/>
    <col min="15" max="15" width="4.875" style="6" customWidth="1"/>
    <col min="16" max="17" width="5.00390625" style="6" customWidth="1"/>
    <col min="18" max="18" width="2.375" style="6" customWidth="1"/>
    <col min="19" max="19" width="4.00390625" style="0" customWidth="1"/>
    <col min="20" max="20" width="24.375" style="0" customWidth="1"/>
    <col min="21" max="21" width="5.625" style="0" customWidth="1"/>
    <col min="22" max="22" width="6.00390625" style="0" customWidth="1"/>
    <col min="23" max="23" width="5.625" style="0" customWidth="1"/>
  </cols>
  <sheetData>
    <row r="1" spans="1:18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23" ht="22.5">
      <c r="A2" s="120" t="s">
        <v>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</row>
    <row r="3" spans="1:23" ht="22.5">
      <c r="A3" s="120" t="s">
        <v>41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</row>
    <row r="4" spans="2:23" ht="31.5">
      <c r="B4" s="140" t="s">
        <v>34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</row>
    <row r="5" spans="2:23" ht="22.5">
      <c r="B5" s="141" t="s">
        <v>30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</row>
    <row r="6" spans="1:23" ht="31.5">
      <c r="A6" s="11"/>
      <c r="B6" s="103"/>
      <c r="C6" s="25"/>
      <c r="D6" s="25"/>
      <c r="E6" s="25"/>
      <c r="F6" s="25"/>
      <c r="G6" s="25"/>
      <c r="H6" s="104"/>
      <c r="I6" s="25"/>
      <c r="J6" s="25"/>
      <c r="K6" s="25"/>
      <c r="L6" s="25"/>
      <c r="M6" s="25"/>
      <c r="N6" s="104"/>
      <c r="O6" s="25"/>
      <c r="P6" s="25"/>
      <c r="Q6" s="25"/>
      <c r="R6" s="25"/>
      <c r="S6" s="25"/>
      <c r="T6" s="25"/>
      <c r="U6" s="25"/>
      <c r="V6" s="25"/>
      <c r="W6" s="7"/>
    </row>
    <row r="7" spans="1:23" ht="20.25" customHeight="1">
      <c r="A7" s="116">
        <v>16</v>
      </c>
      <c r="B7" s="100" t="s">
        <v>166</v>
      </c>
      <c r="C7" s="42">
        <v>171</v>
      </c>
      <c r="D7" s="42">
        <v>166</v>
      </c>
      <c r="E7" s="94">
        <f>SUM(C7:D7)</f>
        <v>337</v>
      </c>
      <c r="F7" s="63"/>
      <c r="G7" s="42">
        <v>16</v>
      </c>
      <c r="H7" s="100" t="s">
        <v>166</v>
      </c>
      <c r="I7" s="42">
        <v>202</v>
      </c>
      <c r="J7" s="42">
        <v>180</v>
      </c>
      <c r="K7" s="94">
        <f>SUM(I7:J7)</f>
        <v>382</v>
      </c>
      <c r="L7" s="63"/>
      <c r="M7" s="116">
        <v>5</v>
      </c>
      <c r="N7" s="42" t="s">
        <v>117</v>
      </c>
      <c r="O7" s="42">
        <v>182</v>
      </c>
      <c r="P7" s="42">
        <v>196</v>
      </c>
      <c r="Q7" s="42">
        <v>237</v>
      </c>
      <c r="R7" s="63"/>
      <c r="S7" s="95"/>
      <c r="T7" s="95"/>
      <c r="U7" s="95"/>
      <c r="V7" s="95"/>
      <c r="W7" s="96"/>
    </row>
    <row r="8" spans="1:23" ht="20.25" customHeight="1">
      <c r="A8" s="42">
        <v>9</v>
      </c>
      <c r="B8" s="100" t="s">
        <v>93</v>
      </c>
      <c r="C8" s="42">
        <v>0</v>
      </c>
      <c r="D8" s="42">
        <v>0</v>
      </c>
      <c r="E8" s="42">
        <f>SUM(C8:D8)</f>
        <v>0</v>
      </c>
      <c r="F8" s="63"/>
      <c r="G8" s="116">
        <v>5</v>
      </c>
      <c r="H8" s="42" t="s">
        <v>117</v>
      </c>
      <c r="I8" s="42">
        <v>202</v>
      </c>
      <c r="J8" s="42">
        <v>190</v>
      </c>
      <c r="K8" s="42">
        <f>SUM(I8:J8)</f>
        <v>392</v>
      </c>
      <c r="L8" s="63"/>
      <c r="M8" s="42">
        <v>4</v>
      </c>
      <c r="N8" s="42" t="s">
        <v>83</v>
      </c>
      <c r="O8" s="94">
        <v>191</v>
      </c>
      <c r="P8" s="94">
        <v>193</v>
      </c>
      <c r="Q8" s="42">
        <v>196</v>
      </c>
      <c r="R8" s="63"/>
      <c r="S8" s="95"/>
      <c r="T8" s="95"/>
      <c r="U8" s="95"/>
      <c r="V8" s="95"/>
      <c r="W8" s="96"/>
    </row>
    <row r="9" spans="1:23" ht="20.25" customHeight="1">
      <c r="A9" s="63"/>
      <c r="B9" s="101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95"/>
      <c r="T9" s="95"/>
      <c r="U9" s="95"/>
      <c r="V9" s="95"/>
      <c r="W9" s="96"/>
    </row>
    <row r="10" spans="1:23" ht="20.25" customHeight="1">
      <c r="A10" s="63"/>
      <c r="B10" s="104"/>
      <c r="C10" s="63"/>
      <c r="D10" s="63"/>
      <c r="E10" s="63"/>
      <c r="F10" s="63"/>
      <c r="G10" s="63"/>
      <c r="H10" s="104"/>
      <c r="I10" s="63"/>
      <c r="J10" s="63"/>
      <c r="K10" s="63"/>
      <c r="L10" s="63"/>
      <c r="M10" s="63"/>
      <c r="N10" s="104"/>
      <c r="O10" s="63"/>
      <c r="P10" s="63"/>
      <c r="Q10" s="63"/>
      <c r="R10" s="63"/>
      <c r="S10" s="95"/>
      <c r="T10" s="104"/>
      <c r="U10" s="95"/>
      <c r="V10" s="95"/>
      <c r="W10" s="96"/>
    </row>
    <row r="11" spans="1:23" ht="20.25" customHeight="1">
      <c r="A11" s="116">
        <v>15</v>
      </c>
      <c r="B11" s="100" t="s">
        <v>167</v>
      </c>
      <c r="C11" s="42">
        <v>246</v>
      </c>
      <c r="D11" s="42">
        <v>214</v>
      </c>
      <c r="E11" s="94">
        <f>SUM(C11:D11)</f>
        <v>460</v>
      </c>
      <c r="F11" s="63"/>
      <c r="G11" s="42">
        <v>15</v>
      </c>
      <c r="H11" s="100" t="s">
        <v>167</v>
      </c>
      <c r="I11" s="42">
        <v>226</v>
      </c>
      <c r="J11" s="42">
        <v>193</v>
      </c>
      <c r="K11" s="94">
        <f>SUM(I11:J11)</f>
        <v>419</v>
      </c>
      <c r="L11" s="63"/>
      <c r="M11" s="116">
        <v>6</v>
      </c>
      <c r="N11" s="42" t="s">
        <v>71</v>
      </c>
      <c r="O11" s="42">
        <v>247</v>
      </c>
      <c r="P11" s="42">
        <v>213</v>
      </c>
      <c r="Q11" s="42" t="s">
        <v>216</v>
      </c>
      <c r="R11" s="63"/>
      <c r="S11" s="116">
        <v>6</v>
      </c>
      <c r="T11" s="42" t="s">
        <v>71</v>
      </c>
      <c r="U11" s="42">
        <v>178</v>
      </c>
      <c r="V11" s="42">
        <v>204</v>
      </c>
      <c r="W11" s="42">
        <v>190</v>
      </c>
    </row>
    <row r="12" spans="1:23" ht="20.25" customHeight="1">
      <c r="A12" s="42">
        <v>10</v>
      </c>
      <c r="B12" s="100" t="s">
        <v>180</v>
      </c>
      <c r="C12" s="42">
        <v>174</v>
      </c>
      <c r="D12" s="42">
        <v>147</v>
      </c>
      <c r="E12" s="42">
        <f>SUM(C12:D12)</f>
        <v>321</v>
      </c>
      <c r="F12" s="63"/>
      <c r="G12" s="116">
        <v>6</v>
      </c>
      <c r="H12" s="42" t="s">
        <v>71</v>
      </c>
      <c r="I12" s="42">
        <v>235</v>
      </c>
      <c r="J12" s="42">
        <v>194</v>
      </c>
      <c r="K12" s="42">
        <f>SUM(I12:J12)</f>
        <v>429</v>
      </c>
      <c r="L12" s="63"/>
      <c r="M12" s="42">
        <v>3</v>
      </c>
      <c r="N12" s="42" t="s">
        <v>91</v>
      </c>
      <c r="O12" s="94">
        <v>166</v>
      </c>
      <c r="P12" s="94">
        <v>204</v>
      </c>
      <c r="Q12" s="42" t="s">
        <v>216</v>
      </c>
      <c r="R12" s="63"/>
      <c r="S12" s="42">
        <v>5</v>
      </c>
      <c r="T12" s="42" t="s">
        <v>117</v>
      </c>
      <c r="U12" s="94">
        <v>243</v>
      </c>
      <c r="V12" s="94">
        <v>160</v>
      </c>
      <c r="W12" s="42">
        <v>174</v>
      </c>
    </row>
    <row r="13" spans="1:23" ht="20.25" customHeight="1">
      <c r="A13" s="44"/>
      <c r="B13" s="105"/>
      <c r="C13" s="44"/>
      <c r="D13" s="44"/>
      <c r="E13" s="44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95"/>
      <c r="T13" s="97"/>
      <c r="U13" s="95"/>
      <c r="V13" s="95"/>
      <c r="W13" s="96"/>
    </row>
    <row r="14" spans="1:23" ht="20.25" customHeight="1">
      <c r="A14" s="63"/>
      <c r="B14" s="104"/>
      <c r="C14" s="63"/>
      <c r="D14" s="63"/>
      <c r="E14" s="63"/>
      <c r="F14" s="63"/>
      <c r="G14" s="63"/>
      <c r="H14" s="104"/>
      <c r="I14" s="63"/>
      <c r="J14" s="63"/>
      <c r="K14" s="63"/>
      <c r="L14" s="63"/>
      <c r="M14" s="63"/>
      <c r="N14" s="103"/>
      <c r="O14" s="63"/>
      <c r="P14" s="63"/>
      <c r="Q14" s="63"/>
      <c r="R14" s="63"/>
      <c r="S14" s="95"/>
      <c r="T14" s="104"/>
      <c r="U14" s="95"/>
      <c r="V14" s="95"/>
      <c r="W14" s="96"/>
    </row>
    <row r="15" spans="1:23" ht="20.25" customHeight="1">
      <c r="A15" s="42">
        <v>14</v>
      </c>
      <c r="B15" s="100" t="s">
        <v>103</v>
      </c>
      <c r="C15" s="42">
        <v>117</v>
      </c>
      <c r="D15" s="42">
        <v>217</v>
      </c>
      <c r="E15" s="42">
        <f>SUM(C15:D15)</f>
        <v>334</v>
      </c>
      <c r="F15" s="63"/>
      <c r="G15" s="116">
        <v>11</v>
      </c>
      <c r="H15" s="100" t="s">
        <v>55</v>
      </c>
      <c r="I15" s="42">
        <v>184</v>
      </c>
      <c r="J15" s="42">
        <v>244</v>
      </c>
      <c r="K15" s="94">
        <f>SUM(I15:J15)</f>
        <v>428</v>
      </c>
      <c r="L15" s="63"/>
      <c r="M15" s="42">
        <v>11</v>
      </c>
      <c r="N15" s="100" t="s">
        <v>55</v>
      </c>
      <c r="O15" s="94">
        <v>174</v>
      </c>
      <c r="P15" s="94">
        <v>181</v>
      </c>
      <c r="Q15" s="42" t="s">
        <v>216</v>
      </c>
      <c r="R15" s="63"/>
      <c r="S15" s="42">
        <v>13</v>
      </c>
      <c r="T15" s="100" t="s">
        <v>157</v>
      </c>
      <c r="U15" s="94">
        <v>176</v>
      </c>
      <c r="V15" s="42">
        <v>205</v>
      </c>
      <c r="W15" s="94" t="s">
        <v>216</v>
      </c>
    </row>
    <row r="16" spans="1:23" ht="20.25" customHeight="1">
      <c r="A16" s="116">
        <v>11</v>
      </c>
      <c r="B16" s="100" t="s">
        <v>55</v>
      </c>
      <c r="C16" s="42">
        <v>191</v>
      </c>
      <c r="D16" s="42">
        <v>212</v>
      </c>
      <c r="E16" s="94">
        <f>SUM(C16:D16)</f>
        <v>403</v>
      </c>
      <c r="F16" s="63"/>
      <c r="G16" s="42">
        <v>8</v>
      </c>
      <c r="H16" s="42" t="s">
        <v>149</v>
      </c>
      <c r="I16" s="42">
        <v>181</v>
      </c>
      <c r="J16" s="42">
        <v>223</v>
      </c>
      <c r="K16" s="42">
        <f>SUM(I16:J16)</f>
        <v>404</v>
      </c>
      <c r="L16" s="63"/>
      <c r="M16" s="116">
        <v>2</v>
      </c>
      <c r="N16" s="42" t="s">
        <v>137</v>
      </c>
      <c r="O16" s="42">
        <v>265</v>
      </c>
      <c r="P16" s="42">
        <v>246</v>
      </c>
      <c r="Q16" s="42" t="s">
        <v>216</v>
      </c>
      <c r="R16" s="63"/>
      <c r="S16" s="116">
        <v>2</v>
      </c>
      <c r="T16" s="42" t="s">
        <v>137</v>
      </c>
      <c r="U16" s="42">
        <v>247</v>
      </c>
      <c r="V16" s="94">
        <v>260</v>
      </c>
      <c r="W16" s="42" t="s">
        <v>216</v>
      </c>
    </row>
    <row r="17" spans="1:23" ht="20.25" customHeight="1">
      <c r="A17" s="44"/>
      <c r="B17" s="102"/>
      <c r="C17" s="44"/>
      <c r="D17" s="44"/>
      <c r="E17" s="44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95"/>
      <c r="T17" s="97"/>
      <c r="U17" s="95"/>
      <c r="V17" s="95"/>
      <c r="W17" s="96"/>
    </row>
    <row r="18" spans="1:23" ht="20.25" customHeight="1">
      <c r="A18" s="63"/>
      <c r="B18" s="104"/>
      <c r="C18" s="63"/>
      <c r="D18" s="63"/>
      <c r="E18" s="63"/>
      <c r="F18" s="63"/>
      <c r="G18" s="63"/>
      <c r="H18" s="103"/>
      <c r="I18" s="63"/>
      <c r="J18" s="63"/>
      <c r="K18" s="63"/>
      <c r="L18" s="63"/>
      <c r="M18" s="63"/>
      <c r="N18" s="104"/>
      <c r="O18" s="63"/>
      <c r="P18" s="63"/>
      <c r="Q18" s="63"/>
      <c r="R18" s="63"/>
      <c r="S18" s="95"/>
      <c r="T18" s="63" t="s">
        <v>15</v>
      </c>
      <c r="U18" s="95"/>
      <c r="V18" s="95"/>
      <c r="W18" s="96"/>
    </row>
    <row r="19" spans="1:23" ht="20.25" customHeight="1">
      <c r="A19" s="116">
        <v>13</v>
      </c>
      <c r="B19" s="100" t="s">
        <v>157</v>
      </c>
      <c r="C19" s="42">
        <v>245</v>
      </c>
      <c r="D19" s="42">
        <v>178</v>
      </c>
      <c r="E19" s="42">
        <f>SUM(C19:D19)</f>
        <v>423</v>
      </c>
      <c r="F19" s="63"/>
      <c r="G19" s="116">
        <v>13</v>
      </c>
      <c r="H19" s="100" t="s">
        <v>157</v>
      </c>
      <c r="I19" s="42">
        <v>209</v>
      </c>
      <c r="J19" s="42">
        <v>204</v>
      </c>
      <c r="K19" s="42">
        <f>SUM(I19:J19)</f>
        <v>413</v>
      </c>
      <c r="L19" s="63"/>
      <c r="M19" s="116">
        <v>13</v>
      </c>
      <c r="N19" s="100" t="s">
        <v>157</v>
      </c>
      <c r="O19" s="42">
        <v>195</v>
      </c>
      <c r="P19" s="42">
        <v>188</v>
      </c>
      <c r="Q19" s="42">
        <v>234</v>
      </c>
      <c r="R19" s="63"/>
      <c r="S19" s="95"/>
      <c r="T19" s="42" t="s">
        <v>71</v>
      </c>
      <c r="U19" s="98">
        <v>205</v>
      </c>
      <c r="V19" s="94">
        <v>200</v>
      </c>
      <c r="W19" s="94">
        <v>157</v>
      </c>
    </row>
    <row r="20" spans="1:23" ht="20.25" customHeight="1">
      <c r="A20" s="42">
        <v>12</v>
      </c>
      <c r="B20" s="100" t="s">
        <v>61</v>
      </c>
      <c r="C20" s="42">
        <v>196</v>
      </c>
      <c r="D20" s="42">
        <v>192</v>
      </c>
      <c r="E20" s="94">
        <f>SUM(C20:D20)</f>
        <v>388</v>
      </c>
      <c r="F20" s="63"/>
      <c r="G20" s="42">
        <v>7</v>
      </c>
      <c r="H20" s="42" t="s">
        <v>139</v>
      </c>
      <c r="I20" s="42">
        <v>178</v>
      </c>
      <c r="J20" s="42">
        <v>166</v>
      </c>
      <c r="K20" s="94">
        <f>SUM(I20:J20)</f>
        <v>344</v>
      </c>
      <c r="L20" s="63"/>
      <c r="M20" s="42">
        <v>1</v>
      </c>
      <c r="N20" s="42" t="s">
        <v>96</v>
      </c>
      <c r="O20" s="94">
        <v>221</v>
      </c>
      <c r="P20" s="94">
        <v>158</v>
      </c>
      <c r="Q20" s="42">
        <v>186</v>
      </c>
      <c r="R20" s="63"/>
      <c r="S20" s="95"/>
      <c r="T20" s="42" t="s">
        <v>137</v>
      </c>
      <c r="U20" s="94">
        <v>207</v>
      </c>
      <c r="V20" s="42">
        <v>163</v>
      </c>
      <c r="W20" s="42">
        <v>182</v>
      </c>
    </row>
    <row r="21" spans="1:22" ht="15" customHeight="1">
      <c r="A21" s="11"/>
      <c r="B21" s="26"/>
      <c r="C21" s="11"/>
      <c r="D21" s="11"/>
      <c r="E21" s="11"/>
      <c r="F21" s="11"/>
      <c r="G21" s="11"/>
      <c r="H21" s="26"/>
      <c r="I21" s="11"/>
      <c r="J21" s="11"/>
      <c r="K21" s="11"/>
      <c r="L21" s="11"/>
      <c r="M21" s="11"/>
      <c r="N21" s="26"/>
      <c r="O21" s="11"/>
      <c r="P21" s="11"/>
      <c r="Q21" s="11"/>
      <c r="R21" s="11"/>
      <c r="S21" s="1"/>
      <c r="T21" s="1"/>
      <c r="U21" s="1"/>
      <c r="V21" s="1"/>
    </row>
    <row r="22" spans="1:23" ht="20.25" customHeight="1">
      <c r="A22" s="11"/>
      <c r="B22" s="139" t="s">
        <v>17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1"/>
      <c r="S22" s="1"/>
      <c r="T22" s="63" t="s">
        <v>218</v>
      </c>
      <c r="U22" s="95"/>
      <c r="V22" s="95"/>
      <c r="W22" s="96"/>
    </row>
    <row r="23" spans="1:23" ht="19.5" customHeight="1">
      <c r="A23" s="11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1"/>
      <c r="S23" s="1"/>
      <c r="T23" s="100" t="s">
        <v>157</v>
      </c>
      <c r="U23" s="98">
        <v>228</v>
      </c>
      <c r="V23" s="94">
        <v>180</v>
      </c>
      <c r="W23" s="94" t="s">
        <v>216</v>
      </c>
    </row>
    <row r="24" spans="1:23" ht="20.25" customHeight="1" thickBot="1">
      <c r="A24" s="11"/>
      <c r="B24" s="26"/>
      <c r="C24" s="11"/>
      <c r="D24" s="11"/>
      <c r="E24" s="11"/>
      <c r="F24" s="11"/>
      <c r="G24" s="11"/>
      <c r="H24" s="26"/>
      <c r="I24" s="11"/>
      <c r="J24" s="11"/>
      <c r="K24" s="11"/>
      <c r="L24" s="11"/>
      <c r="M24" s="11"/>
      <c r="N24" s="26"/>
      <c r="O24" s="11"/>
      <c r="P24" s="11"/>
      <c r="Q24" s="11"/>
      <c r="R24" s="11"/>
      <c r="S24" s="1"/>
      <c r="T24" s="42" t="s">
        <v>117</v>
      </c>
      <c r="U24" s="94">
        <v>194</v>
      </c>
      <c r="V24" s="42">
        <v>178</v>
      </c>
      <c r="W24" s="42" t="s">
        <v>216</v>
      </c>
    </row>
    <row r="25" spans="2:8" ht="20.25" customHeight="1" thickBot="1">
      <c r="B25" s="16" t="s">
        <v>16</v>
      </c>
      <c r="C25" s="136" t="s">
        <v>137</v>
      </c>
      <c r="D25" s="137"/>
      <c r="E25" s="137"/>
      <c r="F25" s="137"/>
      <c r="G25" s="137"/>
      <c r="H25" s="138"/>
    </row>
  </sheetData>
  <sheetProtection/>
  <mergeCells count="6">
    <mergeCell ref="A2:W2"/>
    <mergeCell ref="A3:W3"/>
    <mergeCell ref="C25:H25"/>
    <mergeCell ref="B22:Q23"/>
    <mergeCell ref="B4:W4"/>
    <mergeCell ref="B5:W5"/>
  </mergeCells>
  <printOptions/>
  <pageMargins left="0.2" right="0.23" top="0.2" bottom="0.49" header="0.13" footer="0.5"/>
  <pageSetup horizontalDpi="600" verticalDpi="600" orientation="landscape" paperSize="9" scale="90" r:id="rId4"/>
  <drawing r:id="rId3"/>
  <legacyDrawing r:id="rId2"/>
  <oleObjects>
    <oleObject progId="Word.Document.8" shapeId="4268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W25"/>
  <sheetViews>
    <sheetView zoomScale="90" zoomScaleNormal="90" workbookViewId="0" topLeftCell="A4">
      <selection activeCell="J25" sqref="J25"/>
    </sheetView>
  </sheetViews>
  <sheetFormatPr defaultColWidth="9.00390625" defaultRowHeight="12.75"/>
  <cols>
    <col min="1" max="1" width="3.625" style="6" customWidth="1"/>
    <col min="2" max="2" width="24.875" style="15" customWidth="1"/>
    <col min="3" max="3" width="5.375" style="6" customWidth="1"/>
    <col min="4" max="4" width="5.125" style="6" customWidth="1"/>
    <col min="5" max="5" width="4.875" style="6" customWidth="1"/>
    <col min="6" max="6" width="1.75390625" style="6" customWidth="1"/>
    <col min="7" max="7" width="3.625" style="6" customWidth="1"/>
    <col min="8" max="8" width="27.25390625" style="15" customWidth="1"/>
    <col min="9" max="10" width="5.00390625" style="6" customWidth="1"/>
    <col min="11" max="11" width="5.125" style="6" customWidth="1"/>
    <col min="12" max="12" width="1.875" style="6" customWidth="1"/>
    <col min="13" max="13" width="4.00390625" style="6" customWidth="1"/>
    <col min="14" max="14" width="22.75390625" style="15" customWidth="1"/>
    <col min="15" max="15" width="5.625" style="6" customWidth="1"/>
    <col min="16" max="16" width="5.25390625" style="6" customWidth="1"/>
    <col min="17" max="17" width="5.375" style="6" customWidth="1"/>
    <col min="18" max="18" width="1.625" style="6" customWidth="1"/>
    <col min="19" max="19" width="4.00390625" style="0" customWidth="1"/>
    <col min="20" max="20" width="22.875" style="0" customWidth="1"/>
    <col min="21" max="21" width="5.25390625" style="0" customWidth="1"/>
    <col min="22" max="22" width="5.125" style="0" customWidth="1"/>
    <col min="23" max="23" width="4.875" style="0" customWidth="1"/>
  </cols>
  <sheetData>
    <row r="1" spans="1:18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23" ht="22.5">
      <c r="A2" s="120" t="s">
        <v>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</row>
    <row r="3" spans="1:23" ht="22.5">
      <c r="A3" s="120" t="s">
        <v>41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</row>
    <row r="4" spans="2:23" ht="31.5">
      <c r="B4" s="140" t="s">
        <v>34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</row>
    <row r="5" spans="2:23" ht="22.5">
      <c r="B5" s="141" t="s">
        <v>29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</row>
    <row r="6" spans="1:23" ht="31.5">
      <c r="A6" s="11"/>
      <c r="B6" s="103"/>
      <c r="C6" s="25"/>
      <c r="D6" s="25"/>
      <c r="E6" s="25"/>
      <c r="F6" s="25"/>
      <c r="G6" s="25"/>
      <c r="H6" s="104"/>
      <c r="I6" s="25"/>
      <c r="J6" s="25"/>
      <c r="K6" s="25"/>
      <c r="L6" s="25"/>
      <c r="M6" s="25"/>
      <c r="N6" s="104"/>
      <c r="O6" s="25"/>
      <c r="P6" s="25"/>
      <c r="Q6" s="25"/>
      <c r="R6" s="25"/>
      <c r="S6" s="25"/>
      <c r="T6" s="25"/>
      <c r="U6" s="25"/>
      <c r="V6" s="25"/>
      <c r="W6" s="7"/>
    </row>
    <row r="7" spans="1:23" ht="20.25" customHeight="1">
      <c r="A7" s="42">
        <v>16</v>
      </c>
      <c r="B7" s="100" t="s">
        <v>90</v>
      </c>
      <c r="C7" s="42">
        <v>161</v>
      </c>
      <c r="D7" s="42">
        <v>140</v>
      </c>
      <c r="E7" s="94">
        <f>SUM(C7:D7)</f>
        <v>301</v>
      </c>
      <c r="F7" s="63"/>
      <c r="G7" s="42">
        <v>9</v>
      </c>
      <c r="H7" s="100" t="s">
        <v>168</v>
      </c>
      <c r="I7" s="42">
        <v>189</v>
      </c>
      <c r="J7" s="42">
        <v>171</v>
      </c>
      <c r="K7" s="94">
        <f>SUM(I7:J7)</f>
        <v>360</v>
      </c>
      <c r="L7" s="63"/>
      <c r="M7" s="116">
        <v>8</v>
      </c>
      <c r="N7" s="42" t="s">
        <v>66</v>
      </c>
      <c r="O7" s="42">
        <v>157</v>
      </c>
      <c r="P7" s="42">
        <v>162</v>
      </c>
      <c r="Q7" s="42">
        <v>211</v>
      </c>
      <c r="R7" s="63"/>
      <c r="S7" s="95"/>
      <c r="T7" s="95"/>
      <c r="U7" s="95"/>
      <c r="V7" s="95"/>
      <c r="W7" s="96"/>
    </row>
    <row r="8" spans="1:23" ht="20.25" customHeight="1">
      <c r="A8" s="116">
        <v>9</v>
      </c>
      <c r="B8" s="100" t="s">
        <v>168</v>
      </c>
      <c r="C8" s="42">
        <v>189</v>
      </c>
      <c r="D8" s="42">
        <v>195</v>
      </c>
      <c r="E8" s="42">
        <f>SUM(C8:D8)</f>
        <v>384</v>
      </c>
      <c r="F8" s="63"/>
      <c r="G8" s="116">
        <v>8</v>
      </c>
      <c r="H8" s="42" t="s">
        <v>66</v>
      </c>
      <c r="I8" s="42">
        <v>204</v>
      </c>
      <c r="J8" s="42">
        <v>212</v>
      </c>
      <c r="K8" s="42">
        <f>SUM(I8:J8)</f>
        <v>416</v>
      </c>
      <c r="L8" s="63"/>
      <c r="M8" s="42">
        <v>4</v>
      </c>
      <c r="N8" s="42" t="s">
        <v>95</v>
      </c>
      <c r="O8" s="94">
        <v>184</v>
      </c>
      <c r="P8" s="94">
        <v>155</v>
      </c>
      <c r="Q8" s="42">
        <v>167</v>
      </c>
      <c r="R8" s="63"/>
      <c r="S8" s="95"/>
      <c r="T8" s="95"/>
      <c r="U8" s="95"/>
      <c r="V8" s="95"/>
      <c r="W8" s="96"/>
    </row>
    <row r="9" spans="1:23" ht="20.25" customHeight="1">
      <c r="A9" s="63"/>
      <c r="B9" s="101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95"/>
      <c r="T9" s="95"/>
      <c r="U9" s="95"/>
      <c r="V9" s="95"/>
      <c r="W9" s="96"/>
    </row>
    <row r="10" spans="1:23" ht="20.25" customHeight="1">
      <c r="A10" s="63"/>
      <c r="B10" s="104"/>
      <c r="C10" s="63"/>
      <c r="D10" s="63"/>
      <c r="E10" s="63"/>
      <c r="F10" s="63"/>
      <c r="G10" s="63"/>
      <c r="H10" s="104"/>
      <c r="I10" s="63"/>
      <c r="J10" s="63"/>
      <c r="K10" s="63"/>
      <c r="L10" s="63"/>
      <c r="M10" s="63"/>
      <c r="N10" s="104"/>
      <c r="O10" s="63"/>
      <c r="P10" s="63"/>
      <c r="Q10" s="63"/>
      <c r="R10" s="63"/>
      <c r="S10" s="95"/>
      <c r="T10" s="104"/>
      <c r="U10" s="95"/>
      <c r="V10" s="95"/>
      <c r="W10" s="96"/>
    </row>
    <row r="11" spans="1:23" ht="20.25" customHeight="1">
      <c r="A11" s="116">
        <v>15</v>
      </c>
      <c r="B11" s="100" t="s">
        <v>102</v>
      </c>
      <c r="C11" s="42">
        <v>168</v>
      </c>
      <c r="D11" s="42">
        <v>163</v>
      </c>
      <c r="E11" s="94">
        <f>SUM(C11:D11)</f>
        <v>331</v>
      </c>
      <c r="F11" s="63"/>
      <c r="G11" s="116">
        <v>15</v>
      </c>
      <c r="H11" s="100" t="s">
        <v>102</v>
      </c>
      <c r="I11" s="42">
        <v>198</v>
      </c>
      <c r="J11" s="42">
        <v>157</v>
      </c>
      <c r="K11" s="94">
        <f>SUM(I11:J11)</f>
        <v>355</v>
      </c>
      <c r="L11" s="63"/>
      <c r="M11" s="42">
        <v>15</v>
      </c>
      <c r="N11" s="100" t="s">
        <v>102</v>
      </c>
      <c r="O11" s="42">
        <v>183</v>
      </c>
      <c r="P11" s="42">
        <v>187</v>
      </c>
      <c r="Q11" s="42">
        <v>140</v>
      </c>
      <c r="R11" s="63"/>
      <c r="S11" s="42">
        <v>8</v>
      </c>
      <c r="T11" s="42" t="s">
        <v>66</v>
      </c>
      <c r="U11" s="42">
        <v>182</v>
      </c>
      <c r="V11" s="42">
        <v>179</v>
      </c>
      <c r="W11" s="42">
        <v>189</v>
      </c>
    </row>
    <row r="12" spans="1:23" ht="20.25" customHeight="1">
      <c r="A12" s="42">
        <v>10</v>
      </c>
      <c r="B12" s="100" t="s">
        <v>129</v>
      </c>
      <c r="C12" s="42">
        <v>121</v>
      </c>
      <c r="D12" s="42">
        <v>187</v>
      </c>
      <c r="E12" s="42">
        <f>SUM(C12:D12)</f>
        <v>308</v>
      </c>
      <c r="F12" s="63"/>
      <c r="G12" s="42">
        <v>5</v>
      </c>
      <c r="H12" s="42" t="s">
        <v>169</v>
      </c>
      <c r="I12" s="42">
        <v>196</v>
      </c>
      <c r="J12" s="42">
        <v>152</v>
      </c>
      <c r="K12" s="42">
        <f>SUM(I12:J12)</f>
        <v>348</v>
      </c>
      <c r="L12" s="63"/>
      <c r="M12" s="116">
        <v>1</v>
      </c>
      <c r="N12" s="42" t="s">
        <v>111</v>
      </c>
      <c r="O12" s="94">
        <v>195</v>
      </c>
      <c r="P12" s="94">
        <v>157</v>
      </c>
      <c r="Q12" s="42">
        <v>191</v>
      </c>
      <c r="R12" s="63"/>
      <c r="S12" s="116">
        <v>1</v>
      </c>
      <c r="T12" s="42" t="s">
        <v>111</v>
      </c>
      <c r="U12" s="94">
        <v>157</v>
      </c>
      <c r="V12" s="94">
        <v>189</v>
      </c>
      <c r="W12" s="42">
        <v>208</v>
      </c>
    </row>
    <row r="13" spans="1:23" ht="20.25" customHeight="1">
      <c r="A13" s="44"/>
      <c r="B13" s="102"/>
      <c r="C13" s="44"/>
      <c r="D13" s="44"/>
      <c r="E13" s="44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95"/>
      <c r="T13" s="97"/>
      <c r="U13" s="95"/>
      <c r="V13" s="95"/>
      <c r="W13" s="96"/>
    </row>
    <row r="14" spans="1:23" ht="20.25" customHeight="1">
      <c r="A14" s="63" t="s">
        <v>185</v>
      </c>
      <c r="B14" s="104"/>
      <c r="C14" s="63"/>
      <c r="D14" s="63"/>
      <c r="E14" s="63"/>
      <c r="F14" s="63"/>
      <c r="G14" s="63"/>
      <c r="H14" s="104"/>
      <c r="I14" s="63"/>
      <c r="J14" s="63"/>
      <c r="K14" s="63"/>
      <c r="L14" s="63"/>
      <c r="M14" s="63"/>
      <c r="N14" s="103"/>
      <c r="O14" s="63"/>
      <c r="P14" s="63"/>
      <c r="Q14" s="63"/>
      <c r="R14" s="63"/>
      <c r="S14" s="95"/>
      <c r="T14" s="104"/>
      <c r="U14" s="95"/>
      <c r="V14" s="95"/>
      <c r="W14" s="96"/>
    </row>
    <row r="15" spans="1:23" ht="20.25" customHeight="1">
      <c r="A15" s="42">
        <v>14</v>
      </c>
      <c r="B15" s="100" t="s">
        <v>176</v>
      </c>
      <c r="C15" s="42">
        <v>117</v>
      </c>
      <c r="D15" s="42">
        <v>195</v>
      </c>
      <c r="E15" s="42">
        <f>SUM(C15:D15)</f>
        <v>312</v>
      </c>
      <c r="F15" s="63"/>
      <c r="G15" s="116">
        <v>11</v>
      </c>
      <c r="H15" s="100" t="s">
        <v>217</v>
      </c>
      <c r="I15" s="42">
        <v>154</v>
      </c>
      <c r="J15" s="42">
        <v>171</v>
      </c>
      <c r="K15" s="94">
        <f>SUM(I15:J15)</f>
        <v>325</v>
      </c>
      <c r="L15" s="63"/>
      <c r="M15" s="42">
        <v>11</v>
      </c>
      <c r="N15" s="100" t="s">
        <v>217</v>
      </c>
      <c r="O15" s="94">
        <v>154</v>
      </c>
      <c r="P15" s="94">
        <v>166</v>
      </c>
      <c r="Q15" s="42" t="s">
        <v>216</v>
      </c>
      <c r="R15" s="63"/>
      <c r="S15" s="116">
        <v>3</v>
      </c>
      <c r="T15" s="42" t="s">
        <v>108</v>
      </c>
      <c r="U15" s="94">
        <v>210</v>
      </c>
      <c r="V15" s="42">
        <v>135</v>
      </c>
      <c r="W15" s="94">
        <v>156</v>
      </c>
    </row>
    <row r="16" spans="1:23" ht="20.25" customHeight="1">
      <c r="A16" s="116">
        <v>11</v>
      </c>
      <c r="B16" s="100" t="s">
        <v>217</v>
      </c>
      <c r="C16" s="42">
        <v>165</v>
      </c>
      <c r="D16" s="42">
        <v>158</v>
      </c>
      <c r="E16" s="94">
        <f>SUM(C16:D16)</f>
        <v>323</v>
      </c>
      <c r="F16" s="63"/>
      <c r="G16" s="42">
        <v>7</v>
      </c>
      <c r="H16" s="42" t="s">
        <v>130</v>
      </c>
      <c r="I16" s="42">
        <v>176</v>
      </c>
      <c r="J16" s="42">
        <v>133</v>
      </c>
      <c r="K16" s="42">
        <f>SUM(I16:J16)</f>
        <v>309</v>
      </c>
      <c r="L16" s="63"/>
      <c r="M16" s="116">
        <v>3</v>
      </c>
      <c r="N16" s="42" t="s">
        <v>108</v>
      </c>
      <c r="O16" s="42">
        <v>170</v>
      </c>
      <c r="P16" s="42">
        <v>235</v>
      </c>
      <c r="Q16" s="42" t="s">
        <v>216</v>
      </c>
      <c r="R16" s="63"/>
      <c r="S16" s="42">
        <v>2</v>
      </c>
      <c r="T16" s="42" t="s">
        <v>65</v>
      </c>
      <c r="U16" s="42">
        <v>189</v>
      </c>
      <c r="V16" s="94">
        <v>172</v>
      </c>
      <c r="W16" s="42">
        <v>150</v>
      </c>
    </row>
    <row r="17" spans="1:23" ht="20.25" customHeight="1">
      <c r="A17" s="44"/>
      <c r="B17" s="102"/>
      <c r="C17" s="44"/>
      <c r="D17" s="44"/>
      <c r="E17" s="44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95"/>
      <c r="T17" s="97"/>
      <c r="U17" s="95"/>
      <c r="V17" s="95"/>
      <c r="W17" s="96"/>
    </row>
    <row r="18" spans="1:23" ht="20.25" customHeight="1">
      <c r="A18" s="63"/>
      <c r="B18" s="104"/>
      <c r="C18" s="63"/>
      <c r="D18" s="63"/>
      <c r="E18" s="63"/>
      <c r="F18" s="63"/>
      <c r="G18" s="63"/>
      <c r="H18" s="103"/>
      <c r="I18" s="63"/>
      <c r="J18" s="63"/>
      <c r="K18" s="63"/>
      <c r="L18" s="63"/>
      <c r="M18" s="63"/>
      <c r="N18" s="104"/>
      <c r="O18" s="63"/>
      <c r="P18" s="63"/>
      <c r="Q18" s="63"/>
      <c r="R18" s="63"/>
      <c r="S18" s="95"/>
      <c r="T18" s="63" t="s">
        <v>15</v>
      </c>
      <c r="U18" s="95"/>
      <c r="V18" s="95"/>
      <c r="W18" s="96"/>
    </row>
    <row r="19" spans="1:23" ht="20.25" customHeight="1">
      <c r="A19" s="42">
        <v>13</v>
      </c>
      <c r="B19" s="100" t="s">
        <v>171</v>
      </c>
      <c r="C19" s="42">
        <v>179</v>
      </c>
      <c r="D19" s="42">
        <v>144</v>
      </c>
      <c r="E19" s="42">
        <f>SUM(C19:D19)</f>
        <v>323</v>
      </c>
      <c r="F19" s="63"/>
      <c r="G19" s="116">
        <v>12</v>
      </c>
      <c r="H19" s="100" t="s">
        <v>115</v>
      </c>
      <c r="I19" s="42">
        <v>205</v>
      </c>
      <c r="J19" s="42">
        <v>201</v>
      </c>
      <c r="K19" s="42">
        <f>SUM(I19:J19)</f>
        <v>406</v>
      </c>
      <c r="L19" s="63"/>
      <c r="M19" s="42">
        <v>12</v>
      </c>
      <c r="N19" s="100" t="s">
        <v>115</v>
      </c>
      <c r="O19" s="42">
        <v>171</v>
      </c>
      <c r="P19" s="42">
        <v>157</v>
      </c>
      <c r="Q19" s="42">
        <v>202</v>
      </c>
      <c r="R19" s="63"/>
      <c r="S19" s="95"/>
      <c r="T19" s="42" t="s">
        <v>108</v>
      </c>
      <c r="U19" s="98">
        <v>199</v>
      </c>
      <c r="V19" s="94">
        <v>172</v>
      </c>
      <c r="W19" s="94">
        <v>212</v>
      </c>
    </row>
    <row r="20" spans="1:23" ht="20.25" customHeight="1">
      <c r="A20" s="116">
        <v>12</v>
      </c>
      <c r="B20" s="100" t="s">
        <v>115</v>
      </c>
      <c r="C20" s="42">
        <v>200</v>
      </c>
      <c r="D20" s="42">
        <v>160</v>
      </c>
      <c r="E20" s="94">
        <f>SUM(C20:D20)</f>
        <v>360</v>
      </c>
      <c r="F20" s="63"/>
      <c r="G20" s="42">
        <v>6</v>
      </c>
      <c r="H20" s="42" t="s">
        <v>94</v>
      </c>
      <c r="I20" s="42">
        <v>190</v>
      </c>
      <c r="J20" s="42">
        <v>203</v>
      </c>
      <c r="K20" s="94">
        <f>SUM(I20:J20)</f>
        <v>393</v>
      </c>
      <c r="L20" s="63"/>
      <c r="M20" s="116">
        <v>2</v>
      </c>
      <c r="N20" s="42" t="s">
        <v>65</v>
      </c>
      <c r="O20" s="94">
        <v>167</v>
      </c>
      <c r="P20" s="94">
        <v>234</v>
      </c>
      <c r="Q20" s="42">
        <v>203</v>
      </c>
      <c r="R20" s="63"/>
      <c r="S20" s="95"/>
      <c r="T20" s="42" t="s">
        <v>111</v>
      </c>
      <c r="U20" s="94">
        <v>163</v>
      </c>
      <c r="V20" s="42">
        <v>246</v>
      </c>
      <c r="W20" s="42">
        <v>226</v>
      </c>
    </row>
    <row r="21" spans="1:22" ht="15" customHeight="1">
      <c r="A21" s="11"/>
      <c r="B21" s="26"/>
      <c r="C21" s="11"/>
      <c r="D21" s="11"/>
      <c r="E21" s="11"/>
      <c r="F21" s="11"/>
      <c r="G21" s="11"/>
      <c r="H21" s="26"/>
      <c r="I21" s="11"/>
      <c r="J21" s="11"/>
      <c r="K21" s="11"/>
      <c r="L21" s="11"/>
      <c r="M21" s="11"/>
      <c r="N21" s="26"/>
      <c r="O21" s="11"/>
      <c r="P21" s="11"/>
      <c r="Q21" s="11"/>
      <c r="R21" s="11"/>
      <c r="S21" s="1"/>
      <c r="T21" s="1"/>
      <c r="U21" s="1"/>
      <c r="V21" s="1"/>
    </row>
    <row r="22" spans="1:22" ht="20.25" customHeight="1">
      <c r="A22" s="11"/>
      <c r="B22" s="139" t="s">
        <v>17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1"/>
      <c r="S22" s="1"/>
      <c r="T22" s="1"/>
      <c r="U22" s="1"/>
      <c r="V22" s="1"/>
    </row>
    <row r="23" spans="1:23" ht="16.5" customHeight="1">
      <c r="A23" s="11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1"/>
      <c r="S23" s="1"/>
      <c r="T23" s="63" t="s">
        <v>218</v>
      </c>
      <c r="U23" s="95"/>
      <c r="V23" s="95"/>
      <c r="W23" s="96"/>
    </row>
    <row r="24" spans="1:23" ht="20.25" customHeight="1" thickBot="1">
      <c r="A24" s="11"/>
      <c r="B24" s="26"/>
      <c r="C24" s="11"/>
      <c r="D24" s="11"/>
      <c r="E24" s="11"/>
      <c r="F24" s="11"/>
      <c r="G24" s="11"/>
      <c r="H24" s="26"/>
      <c r="I24" s="11"/>
      <c r="J24" s="11"/>
      <c r="K24" s="11"/>
      <c r="L24" s="11"/>
      <c r="M24" s="11"/>
      <c r="N24" s="26"/>
      <c r="O24" s="11"/>
      <c r="P24" s="11"/>
      <c r="Q24" s="11"/>
      <c r="R24" s="11"/>
      <c r="S24" s="1"/>
      <c r="T24" s="42" t="s">
        <v>66</v>
      </c>
      <c r="U24" s="98">
        <v>184</v>
      </c>
      <c r="V24" s="94">
        <v>191</v>
      </c>
      <c r="W24" s="94" t="s">
        <v>216</v>
      </c>
    </row>
    <row r="25" spans="2:23" ht="20.25" customHeight="1" thickBot="1">
      <c r="B25" s="16" t="s">
        <v>16</v>
      </c>
      <c r="C25" s="136" t="s">
        <v>111</v>
      </c>
      <c r="D25" s="137"/>
      <c r="E25" s="137"/>
      <c r="F25" s="137"/>
      <c r="G25" s="137"/>
      <c r="H25" s="138"/>
      <c r="T25" s="42" t="s">
        <v>65</v>
      </c>
      <c r="U25" s="94">
        <v>152</v>
      </c>
      <c r="V25" s="42">
        <v>183</v>
      </c>
      <c r="W25" s="42" t="s">
        <v>216</v>
      </c>
    </row>
  </sheetData>
  <sheetProtection/>
  <mergeCells count="6">
    <mergeCell ref="A2:W2"/>
    <mergeCell ref="A3:W3"/>
    <mergeCell ref="C25:H25"/>
    <mergeCell ref="B22:Q23"/>
    <mergeCell ref="B4:W4"/>
    <mergeCell ref="B5:W5"/>
  </mergeCells>
  <printOptions/>
  <pageMargins left="0.2" right="0.23" top="0.2" bottom="0.49" header="0.13" footer="0.5"/>
  <pageSetup horizontalDpi="600" verticalDpi="600" orientation="landscape" paperSize="9" scale="90" r:id="rId4"/>
  <drawing r:id="rId3"/>
  <legacyDrawing r:id="rId2"/>
  <oleObjects>
    <oleObject progId="Word.Document.8" shapeId="45454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:M23"/>
  <sheetViews>
    <sheetView tabSelected="1" workbookViewId="0" topLeftCell="A10">
      <selection activeCell="G23" sqref="G23"/>
    </sheetView>
  </sheetViews>
  <sheetFormatPr defaultColWidth="9.00390625" defaultRowHeight="12.75"/>
  <cols>
    <col min="1" max="1" width="8.00390625" style="0" customWidth="1"/>
    <col min="2" max="2" width="31.875" style="0" customWidth="1"/>
    <col min="3" max="3" width="30.75390625" style="0" customWidth="1"/>
    <col min="4" max="4" width="14.875" style="0" customWidth="1"/>
    <col min="5" max="5" width="14.625" style="0" customWidth="1"/>
    <col min="6" max="6" width="14.125" style="0" customWidth="1"/>
    <col min="7" max="7" width="12.875" style="0" customWidth="1"/>
  </cols>
  <sheetData>
    <row r="2" spans="1:13" ht="19.5">
      <c r="A2" s="80" t="s">
        <v>58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9.5">
      <c r="A3" s="80" t="s">
        <v>116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6" ht="13.5" thickBot="1"/>
    <row r="7" spans="1:7" ht="13.5" thickBot="1">
      <c r="A7" s="74" t="s">
        <v>0</v>
      </c>
      <c r="B7" s="75" t="s">
        <v>51</v>
      </c>
      <c r="C7" s="76" t="s">
        <v>52</v>
      </c>
      <c r="D7" s="75" t="s">
        <v>56</v>
      </c>
      <c r="E7" s="76" t="s">
        <v>57</v>
      </c>
      <c r="F7" s="75" t="s">
        <v>53</v>
      </c>
      <c r="G7" s="76" t="s">
        <v>54</v>
      </c>
    </row>
    <row r="8" spans="1:7" ht="30" customHeight="1" thickBot="1">
      <c r="A8" s="77">
        <v>1</v>
      </c>
      <c r="B8" s="92" t="s">
        <v>137</v>
      </c>
      <c r="C8" s="92" t="s">
        <v>146</v>
      </c>
      <c r="D8" s="81">
        <v>1394</v>
      </c>
      <c r="E8" s="81">
        <v>1397</v>
      </c>
      <c r="F8" s="69">
        <f aca="true" t="shared" si="0" ref="F8:F18">SUM(D8:E8)</f>
        <v>2791</v>
      </c>
      <c r="G8" s="90">
        <f aca="true" t="shared" si="1" ref="G8:G18">SUM(D8:E8)/12</f>
        <v>232.58333333333334</v>
      </c>
    </row>
    <row r="9" spans="1:7" ht="30" customHeight="1" thickBot="1">
      <c r="A9" s="77">
        <v>2</v>
      </c>
      <c r="B9" s="92" t="s">
        <v>91</v>
      </c>
      <c r="C9" s="92" t="s">
        <v>93</v>
      </c>
      <c r="D9" s="81">
        <v>1314</v>
      </c>
      <c r="E9" s="81">
        <v>1293</v>
      </c>
      <c r="F9" s="69">
        <f t="shared" si="0"/>
        <v>2607</v>
      </c>
      <c r="G9" s="82">
        <f t="shared" si="1"/>
        <v>217.25</v>
      </c>
    </row>
    <row r="10" spans="1:7" ht="30" customHeight="1" thickBot="1">
      <c r="A10" s="78">
        <v>3</v>
      </c>
      <c r="B10" s="92" t="s">
        <v>65</v>
      </c>
      <c r="C10" s="92" t="s">
        <v>96</v>
      </c>
      <c r="D10" s="81">
        <v>1190</v>
      </c>
      <c r="E10" s="81">
        <v>1414</v>
      </c>
      <c r="F10" s="69">
        <f t="shared" si="0"/>
        <v>2604</v>
      </c>
      <c r="G10" s="82">
        <f t="shared" si="1"/>
        <v>217</v>
      </c>
    </row>
    <row r="11" spans="1:7" ht="30" customHeight="1" thickBot="1">
      <c r="A11" s="77">
        <v>4</v>
      </c>
      <c r="B11" s="92" t="s">
        <v>55</v>
      </c>
      <c r="C11" s="92" t="s">
        <v>72</v>
      </c>
      <c r="D11" s="81">
        <v>1350</v>
      </c>
      <c r="E11" s="81">
        <v>1185</v>
      </c>
      <c r="F11" s="69">
        <f t="shared" si="0"/>
        <v>2535</v>
      </c>
      <c r="G11" s="82">
        <f t="shared" si="1"/>
        <v>211.25</v>
      </c>
    </row>
    <row r="12" spans="1:7" ht="30" customHeight="1" thickBot="1">
      <c r="A12" s="77">
        <v>5</v>
      </c>
      <c r="B12" s="93" t="s">
        <v>61</v>
      </c>
      <c r="C12" s="93" t="s">
        <v>83</v>
      </c>
      <c r="D12" s="83">
        <v>1270</v>
      </c>
      <c r="E12" s="83">
        <v>1180</v>
      </c>
      <c r="F12" s="69">
        <f t="shared" si="0"/>
        <v>2450</v>
      </c>
      <c r="G12" s="82">
        <f t="shared" si="1"/>
        <v>204.16666666666666</v>
      </c>
    </row>
    <row r="13" spans="1:7" ht="30" customHeight="1" thickBot="1">
      <c r="A13" s="78">
        <v>6</v>
      </c>
      <c r="B13" s="92" t="s">
        <v>154</v>
      </c>
      <c r="C13" s="92" t="s">
        <v>128</v>
      </c>
      <c r="D13" s="81">
        <v>1111</v>
      </c>
      <c r="E13" s="81">
        <v>1205</v>
      </c>
      <c r="F13" s="69">
        <f t="shared" si="0"/>
        <v>2316</v>
      </c>
      <c r="G13" s="88">
        <f t="shared" si="1"/>
        <v>193</v>
      </c>
    </row>
    <row r="14" spans="1:7" ht="30" customHeight="1" thickBot="1">
      <c r="A14" s="77">
        <v>7</v>
      </c>
      <c r="B14" s="92" t="s">
        <v>74</v>
      </c>
      <c r="C14" s="92" t="s">
        <v>84</v>
      </c>
      <c r="D14" s="81">
        <v>1103</v>
      </c>
      <c r="E14" s="81">
        <v>1138</v>
      </c>
      <c r="F14" s="69">
        <f t="shared" si="0"/>
        <v>2241</v>
      </c>
      <c r="G14" s="89">
        <f t="shared" si="1"/>
        <v>186.75</v>
      </c>
    </row>
    <row r="15" spans="1:7" ht="30" customHeight="1" thickBot="1">
      <c r="A15" s="77">
        <v>8</v>
      </c>
      <c r="B15" s="92" t="s">
        <v>143</v>
      </c>
      <c r="C15" s="92" t="s">
        <v>144</v>
      </c>
      <c r="D15" s="81">
        <v>1056</v>
      </c>
      <c r="E15" s="81">
        <v>1158</v>
      </c>
      <c r="F15" s="69">
        <f t="shared" si="0"/>
        <v>2214</v>
      </c>
      <c r="G15" s="88">
        <f t="shared" si="1"/>
        <v>184.5</v>
      </c>
    </row>
    <row r="16" spans="1:7" ht="30" customHeight="1" thickBot="1">
      <c r="A16" s="78">
        <v>9</v>
      </c>
      <c r="B16" s="92" t="s">
        <v>104</v>
      </c>
      <c r="C16" s="92" t="s">
        <v>105</v>
      </c>
      <c r="D16" s="81">
        <v>1114</v>
      </c>
      <c r="E16" s="81">
        <v>1063</v>
      </c>
      <c r="F16" s="69">
        <f t="shared" si="0"/>
        <v>2177</v>
      </c>
      <c r="G16" s="88">
        <f t="shared" si="1"/>
        <v>181.41666666666666</v>
      </c>
    </row>
    <row r="17" spans="1:7" ht="30" customHeight="1" thickBot="1">
      <c r="A17" s="77">
        <v>10</v>
      </c>
      <c r="B17" s="92" t="s">
        <v>66</v>
      </c>
      <c r="C17" s="92" t="s">
        <v>126</v>
      </c>
      <c r="D17" s="81">
        <v>982</v>
      </c>
      <c r="E17" s="81">
        <v>993</v>
      </c>
      <c r="F17" s="69">
        <f t="shared" si="0"/>
        <v>1975</v>
      </c>
      <c r="G17" s="88">
        <f t="shared" si="1"/>
        <v>164.58333333333334</v>
      </c>
    </row>
    <row r="18" spans="1:7" ht="30" customHeight="1" thickBot="1">
      <c r="A18" s="77">
        <v>11</v>
      </c>
      <c r="B18" s="92" t="s">
        <v>155</v>
      </c>
      <c r="C18" s="92" t="s">
        <v>156</v>
      </c>
      <c r="D18" s="81">
        <v>981</v>
      </c>
      <c r="E18" s="81">
        <v>871</v>
      </c>
      <c r="F18" s="69">
        <f t="shared" si="0"/>
        <v>1852</v>
      </c>
      <c r="G18" s="88">
        <f t="shared" si="1"/>
        <v>154.33333333333334</v>
      </c>
    </row>
    <row r="19" spans="1:6" ht="12.75">
      <c r="A19" s="79"/>
      <c r="F19" s="9"/>
    </row>
    <row r="20" spans="1:6" ht="18">
      <c r="A20" s="79"/>
      <c r="C20" s="17"/>
      <c r="D20" s="17" t="s">
        <v>27</v>
      </c>
      <c r="E20" s="17"/>
      <c r="F20" s="17"/>
    </row>
    <row r="21" ht="12.75">
      <c r="A21" s="79"/>
    </row>
    <row r="22" spans="1:6" ht="26.25">
      <c r="A22" s="79"/>
      <c r="C22" s="142" t="s">
        <v>137</v>
      </c>
      <c r="D22" s="143"/>
      <c r="E22" s="143"/>
      <c r="F22" s="144"/>
    </row>
    <row r="23" spans="1:6" ht="26.25">
      <c r="A23" s="79"/>
      <c r="C23" s="142" t="s">
        <v>146</v>
      </c>
      <c r="D23" s="143"/>
      <c r="E23" s="143"/>
      <c r="F23" s="144"/>
    </row>
  </sheetData>
  <mergeCells count="2">
    <mergeCell ref="C22:F22"/>
    <mergeCell ref="C23:F23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8"/>
  <sheetViews>
    <sheetView zoomScalePageLayoutView="0" workbookViewId="0" topLeftCell="B4">
      <selection activeCell="J14" sqref="J14"/>
    </sheetView>
  </sheetViews>
  <sheetFormatPr defaultColWidth="9.00390625" defaultRowHeight="12.75"/>
  <cols>
    <col min="1" max="1" width="4.25390625" style="0" hidden="1" customWidth="1"/>
    <col min="2" max="2" width="3.875" style="6" customWidth="1"/>
    <col min="3" max="3" width="25.75390625" style="6" customWidth="1"/>
    <col min="4" max="4" width="6.25390625" style="6" customWidth="1"/>
    <col min="5" max="5" width="6.375" style="6" customWidth="1"/>
    <col min="6" max="7" width="6.00390625" style="6" customWidth="1"/>
    <col min="8" max="8" width="1.75390625" style="6" customWidth="1"/>
    <col min="9" max="9" width="3.875" style="6" customWidth="1"/>
    <col min="10" max="10" width="27.125" style="6" customWidth="1"/>
    <col min="11" max="11" width="5.875" style="6" customWidth="1"/>
    <col min="12" max="12" width="6.25390625" style="6" customWidth="1"/>
    <col min="13" max="13" width="6.375" style="6" bestFit="1" customWidth="1"/>
    <col min="14" max="14" width="6.375" style="6" customWidth="1"/>
    <col min="15" max="15" width="1.875" style="6" customWidth="1"/>
    <col min="16" max="16" width="4.00390625" style="0" customWidth="1"/>
    <col min="17" max="17" width="25.875" style="0" customWidth="1"/>
    <col min="18" max="21" width="6.125" style="0" customWidth="1"/>
    <col min="22" max="22" width="1.37890625" style="0" customWidth="1"/>
  </cols>
  <sheetData>
    <row r="1" spans="1:21" ht="22.5">
      <c r="A1" s="120" t="s">
        <v>47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67"/>
    </row>
    <row r="2" spans="1:21" ht="18.75" customHeight="1">
      <c r="A2" s="145" t="s">
        <v>48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68"/>
    </row>
    <row r="3" spans="2:21" ht="18" customHeight="1">
      <c r="B3" s="7"/>
      <c r="C3" s="21" t="s">
        <v>18</v>
      </c>
      <c r="D3" s="14"/>
      <c r="E3" s="14"/>
      <c r="F3" s="14"/>
      <c r="G3" s="14"/>
      <c r="H3" s="14"/>
      <c r="I3" s="14"/>
      <c r="J3" s="21" t="s">
        <v>19</v>
      </c>
      <c r="K3" s="14"/>
      <c r="L3" s="14"/>
      <c r="M3" s="14"/>
      <c r="N3" s="14"/>
      <c r="O3" s="14"/>
      <c r="P3" s="14"/>
      <c r="Q3" s="21" t="s">
        <v>20</v>
      </c>
      <c r="R3" s="14"/>
      <c r="S3" s="14"/>
      <c r="T3" s="7"/>
      <c r="U3" s="7"/>
    </row>
    <row r="4" spans="2:21" ht="12.75">
      <c r="B4" s="13" t="s">
        <v>21</v>
      </c>
      <c r="C4" s="13" t="s">
        <v>26</v>
      </c>
      <c r="D4" s="13" t="s">
        <v>3</v>
      </c>
      <c r="E4" s="13" t="s">
        <v>4</v>
      </c>
      <c r="F4" s="13" t="s">
        <v>39</v>
      </c>
      <c r="G4" s="13" t="s">
        <v>0</v>
      </c>
      <c r="H4" s="11"/>
      <c r="I4" s="60" t="s">
        <v>21</v>
      </c>
      <c r="J4" s="60" t="str">
        <f>C4</f>
        <v>Фамилия Имя</v>
      </c>
      <c r="K4" s="13" t="s">
        <v>3</v>
      </c>
      <c r="L4" s="13" t="s">
        <v>4</v>
      </c>
      <c r="M4" s="13" t="s">
        <v>39</v>
      </c>
      <c r="N4" s="13" t="s">
        <v>0</v>
      </c>
      <c r="O4" s="11"/>
      <c r="P4" s="60" t="s">
        <v>21</v>
      </c>
      <c r="Q4" s="60" t="str">
        <f>J4</f>
        <v>Фамилия Имя</v>
      </c>
      <c r="R4" s="13" t="s">
        <v>3</v>
      </c>
      <c r="S4" s="13" t="s">
        <v>4</v>
      </c>
      <c r="T4" s="13" t="s">
        <v>39</v>
      </c>
      <c r="U4" s="13" t="s">
        <v>0</v>
      </c>
    </row>
    <row r="5" spans="2:21" ht="18.75" customHeight="1">
      <c r="B5" s="61">
        <v>26</v>
      </c>
      <c r="C5" s="41" t="s">
        <v>86</v>
      </c>
      <c r="D5" s="62"/>
      <c r="E5" s="62"/>
      <c r="F5" s="42">
        <f aca="true" t="shared" si="0" ref="F5:F14">SUM(D5:E5)</f>
        <v>0</v>
      </c>
      <c r="G5" s="42"/>
      <c r="H5" s="11"/>
      <c r="I5" s="61"/>
      <c r="J5" s="41"/>
      <c r="K5" s="62"/>
      <c r="L5" s="62"/>
      <c r="M5" s="42">
        <f aca="true" t="shared" si="1" ref="M5:M12">SUM(K5:L5)</f>
        <v>0</v>
      </c>
      <c r="N5" s="42"/>
      <c r="O5" s="63"/>
      <c r="P5" s="61"/>
      <c r="Q5" s="41"/>
      <c r="R5" s="62"/>
      <c r="S5" s="62"/>
      <c r="T5" s="42">
        <f aca="true" t="shared" si="2" ref="T5:T12">SUM(R5:S5)</f>
        <v>0</v>
      </c>
      <c r="U5" s="42"/>
    </row>
    <row r="6" spans="2:21" ht="18.75" customHeight="1">
      <c r="B6" s="61">
        <v>27</v>
      </c>
      <c r="C6" s="41" t="s">
        <v>72</v>
      </c>
      <c r="D6" s="62"/>
      <c r="E6" s="62"/>
      <c r="F6" s="42">
        <f t="shared" si="0"/>
        <v>0</v>
      </c>
      <c r="G6" s="42"/>
      <c r="H6" s="11"/>
      <c r="I6" s="61"/>
      <c r="J6" s="41"/>
      <c r="K6" s="62"/>
      <c r="L6" s="62"/>
      <c r="M6" s="42">
        <f t="shared" si="1"/>
        <v>0</v>
      </c>
      <c r="N6" s="42"/>
      <c r="O6" s="63"/>
      <c r="P6" s="61"/>
      <c r="Q6" s="41"/>
      <c r="R6" s="62"/>
      <c r="S6" s="62"/>
      <c r="T6" s="42">
        <f t="shared" si="2"/>
        <v>0</v>
      </c>
      <c r="U6" s="42"/>
    </row>
    <row r="7" spans="2:21" ht="18.75" customHeight="1">
      <c r="B7" s="61">
        <v>28</v>
      </c>
      <c r="C7" s="41" t="s">
        <v>158</v>
      </c>
      <c r="D7" s="62"/>
      <c r="E7" s="62"/>
      <c r="F7" s="42">
        <f t="shared" si="0"/>
        <v>0</v>
      </c>
      <c r="G7" s="42"/>
      <c r="H7" s="11"/>
      <c r="I7" s="61"/>
      <c r="J7" s="41"/>
      <c r="K7" s="62"/>
      <c r="L7" s="62"/>
      <c r="M7" s="42">
        <f t="shared" si="1"/>
        <v>0</v>
      </c>
      <c r="N7" s="42"/>
      <c r="O7" s="63"/>
      <c r="P7" s="61"/>
      <c r="Q7" s="41"/>
      <c r="R7" s="62"/>
      <c r="S7" s="62"/>
      <c r="T7" s="42">
        <f t="shared" si="2"/>
        <v>0</v>
      </c>
      <c r="U7" s="42"/>
    </row>
    <row r="8" spans="2:21" ht="18.75" customHeight="1">
      <c r="B8" s="61">
        <v>29</v>
      </c>
      <c r="C8" s="41" t="s">
        <v>66</v>
      </c>
      <c r="D8" s="62"/>
      <c r="E8" s="62"/>
      <c r="F8" s="42">
        <f t="shared" si="0"/>
        <v>0</v>
      </c>
      <c r="G8" s="42"/>
      <c r="H8" s="11"/>
      <c r="I8" s="61"/>
      <c r="J8" s="41"/>
      <c r="K8" s="62"/>
      <c r="L8" s="62"/>
      <c r="M8" s="42">
        <f t="shared" si="1"/>
        <v>0</v>
      </c>
      <c r="N8" s="42"/>
      <c r="O8" s="63"/>
      <c r="P8" s="61"/>
      <c r="Q8" s="41"/>
      <c r="R8" s="62"/>
      <c r="S8" s="62"/>
      <c r="T8" s="42">
        <f t="shared" si="2"/>
        <v>0</v>
      </c>
      <c r="U8" s="42"/>
    </row>
    <row r="9" spans="2:21" ht="18.75" customHeight="1">
      <c r="B9" s="61">
        <v>30</v>
      </c>
      <c r="C9" s="41" t="s">
        <v>154</v>
      </c>
      <c r="D9" s="62"/>
      <c r="E9" s="62"/>
      <c r="F9" s="42">
        <f t="shared" si="0"/>
        <v>0</v>
      </c>
      <c r="G9" s="42"/>
      <c r="H9" s="11"/>
      <c r="I9" s="61">
        <v>22</v>
      </c>
      <c r="J9" s="41" t="s">
        <v>103</v>
      </c>
      <c r="K9" s="42"/>
      <c r="L9" s="42"/>
      <c r="M9" s="42">
        <f t="shared" si="1"/>
        <v>0</v>
      </c>
      <c r="N9" s="42"/>
      <c r="O9" s="63"/>
      <c r="P9" s="61">
        <v>18</v>
      </c>
      <c r="Q9" s="41" t="s">
        <v>166</v>
      </c>
      <c r="R9" s="62"/>
      <c r="S9" s="62"/>
      <c r="T9" s="42">
        <f t="shared" si="2"/>
        <v>0</v>
      </c>
      <c r="U9" s="42"/>
    </row>
    <row r="10" spans="2:21" ht="18.75" customHeight="1">
      <c r="B10" s="61">
        <v>31</v>
      </c>
      <c r="C10" s="41" t="s">
        <v>104</v>
      </c>
      <c r="D10" s="62"/>
      <c r="E10" s="62"/>
      <c r="F10" s="42">
        <f t="shared" si="0"/>
        <v>0</v>
      </c>
      <c r="G10" s="42"/>
      <c r="H10" s="11"/>
      <c r="I10" s="61">
        <v>23</v>
      </c>
      <c r="J10" s="41" t="s">
        <v>111</v>
      </c>
      <c r="K10" s="42"/>
      <c r="L10" s="42"/>
      <c r="M10" s="42">
        <f t="shared" si="1"/>
        <v>0</v>
      </c>
      <c r="N10" s="42"/>
      <c r="O10" s="63"/>
      <c r="P10" s="61">
        <v>19</v>
      </c>
      <c r="Q10" s="41" t="s">
        <v>157</v>
      </c>
      <c r="R10" s="42"/>
      <c r="S10" s="42"/>
      <c r="T10" s="42">
        <f t="shared" si="2"/>
        <v>0</v>
      </c>
      <c r="U10" s="42"/>
    </row>
    <row r="11" spans="2:21" ht="18.75" customHeight="1">
      <c r="B11" s="61">
        <v>32</v>
      </c>
      <c r="C11" s="41" t="s">
        <v>105</v>
      </c>
      <c r="D11" s="62"/>
      <c r="E11" s="62"/>
      <c r="F11" s="42">
        <f t="shared" si="0"/>
        <v>0</v>
      </c>
      <c r="G11" s="42"/>
      <c r="H11" s="11"/>
      <c r="I11" s="61">
        <v>24</v>
      </c>
      <c r="J11" s="41" t="s">
        <v>167</v>
      </c>
      <c r="K11" s="42"/>
      <c r="L11" s="42"/>
      <c r="M11" s="42">
        <f t="shared" si="1"/>
        <v>0</v>
      </c>
      <c r="N11" s="42"/>
      <c r="O11" s="63"/>
      <c r="P11" s="61">
        <v>20</v>
      </c>
      <c r="Q11" s="41" t="s">
        <v>180</v>
      </c>
      <c r="R11" s="42"/>
      <c r="S11" s="42"/>
      <c r="T11" s="42">
        <f t="shared" si="2"/>
        <v>0</v>
      </c>
      <c r="U11" s="42"/>
    </row>
    <row r="12" spans="2:21" ht="18.75" customHeight="1">
      <c r="B12" s="61">
        <v>33</v>
      </c>
      <c r="C12" s="41" t="s">
        <v>133</v>
      </c>
      <c r="D12" s="62"/>
      <c r="E12" s="62"/>
      <c r="F12" s="42">
        <f t="shared" si="0"/>
        <v>0</v>
      </c>
      <c r="G12" s="42"/>
      <c r="H12" s="11"/>
      <c r="I12" s="61">
        <v>25</v>
      </c>
      <c r="J12" s="41" t="s">
        <v>128</v>
      </c>
      <c r="K12" s="42"/>
      <c r="L12" s="42"/>
      <c r="M12" s="42">
        <f t="shared" si="1"/>
        <v>0</v>
      </c>
      <c r="N12" s="42"/>
      <c r="O12" s="63"/>
      <c r="P12" s="61">
        <v>21</v>
      </c>
      <c r="Q12" s="41" t="s">
        <v>64</v>
      </c>
      <c r="R12" s="42"/>
      <c r="S12" s="42"/>
      <c r="T12" s="42">
        <f t="shared" si="2"/>
        <v>0</v>
      </c>
      <c r="U12" s="42"/>
    </row>
    <row r="13" spans="2:21" ht="18.75" customHeight="1">
      <c r="B13" s="61">
        <v>34</v>
      </c>
      <c r="C13" s="41" t="s">
        <v>121</v>
      </c>
      <c r="D13" s="62"/>
      <c r="E13" s="62"/>
      <c r="F13" s="42">
        <f t="shared" si="0"/>
        <v>0</v>
      </c>
      <c r="G13" s="42"/>
      <c r="H13" s="11"/>
      <c r="I13" s="70"/>
      <c r="J13" s="43"/>
      <c r="K13" s="44"/>
      <c r="L13" s="44"/>
      <c r="M13" s="44"/>
      <c r="N13" s="44"/>
      <c r="O13" s="44"/>
      <c r="P13" s="70"/>
      <c r="Q13" s="43"/>
      <c r="R13" s="44"/>
      <c r="S13" s="44"/>
      <c r="T13" s="44"/>
      <c r="U13" s="44"/>
    </row>
    <row r="14" spans="2:21" ht="18.75" customHeight="1">
      <c r="B14" s="61">
        <v>35</v>
      </c>
      <c r="C14" s="41" t="s">
        <v>126</v>
      </c>
      <c r="D14" s="62"/>
      <c r="E14" s="62"/>
      <c r="F14" s="42">
        <f t="shared" si="0"/>
        <v>0</v>
      </c>
      <c r="G14" s="42"/>
      <c r="H14" s="11"/>
      <c r="I14" s="70"/>
      <c r="J14" s="43"/>
      <c r="K14" s="44"/>
      <c r="L14" s="44"/>
      <c r="M14" s="44"/>
      <c r="N14" s="44"/>
      <c r="O14" s="44"/>
      <c r="P14" s="70"/>
      <c r="Q14" s="43"/>
      <c r="R14" s="44"/>
      <c r="S14" s="44"/>
      <c r="T14" s="44"/>
      <c r="U14" s="44"/>
    </row>
    <row r="15" spans="2:21" ht="18" customHeight="1">
      <c r="B15" s="64"/>
      <c r="C15" s="65" t="s">
        <v>36</v>
      </c>
      <c r="D15" s="64"/>
      <c r="E15" s="64"/>
      <c r="F15" s="25"/>
      <c r="G15" s="25"/>
      <c r="H15" s="11"/>
      <c r="I15" s="64"/>
      <c r="J15" s="65" t="s">
        <v>37</v>
      </c>
      <c r="K15" s="64"/>
      <c r="L15" s="64"/>
      <c r="M15" s="25"/>
      <c r="N15" s="25"/>
      <c r="O15" s="11"/>
      <c r="P15" s="64"/>
      <c r="Q15" s="65" t="s">
        <v>49</v>
      </c>
      <c r="R15" s="64"/>
      <c r="S15" s="64"/>
      <c r="T15" s="25"/>
      <c r="U15" s="25"/>
    </row>
    <row r="16" spans="2:21" ht="15" customHeight="1">
      <c r="B16" s="60" t="s">
        <v>21</v>
      </c>
      <c r="C16" s="13" t="str">
        <f>J4</f>
        <v>Фамилия Имя</v>
      </c>
      <c r="D16" s="13" t="s">
        <v>3</v>
      </c>
      <c r="E16" s="13" t="s">
        <v>4</v>
      </c>
      <c r="F16" s="13" t="s">
        <v>39</v>
      </c>
      <c r="G16" s="13" t="s">
        <v>0</v>
      </c>
      <c r="H16" s="11"/>
      <c r="I16" s="60" t="s">
        <v>21</v>
      </c>
      <c r="J16" s="13" t="str">
        <f>Q4</f>
        <v>Фамилия Имя</v>
      </c>
      <c r="K16" s="13" t="s">
        <v>3</v>
      </c>
      <c r="L16" s="13" t="s">
        <v>4</v>
      </c>
      <c r="M16" s="13" t="s">
        <v>39</v>
      </c>
      <c r="N16" s="13" t="s">
        <v>0</v>
      </c>
      <c r="O16" s="11"/>
      <c r="P16" s="60" t="s">
        <v>21</v>
      </c>
      <c r="Q16" s="13">
        <f>X4</f>
        <v>0</v>
      </c>
      <c r="R16" s="13" t="s">
        <v>3</v>
      </c>
      <c r="S16" s="13" t="s">
        <v>4</v>
      </c>
      <c r="T16" s="13" t="s">
        <v>39</v>
      </c>
      <c r="U16" s="13" t="s">
        <v>0</v>
      </c>
    </row>
    <row r="17" spans="2:21" ht="18.75" customHeight="1">
      <c r="B17" s="61"/>
      <c r="C17" s="41"/>
      <c r="D17" s="62"/>
      <c r="E17" s="62"/>
      <c r="F17" s="42">
        <f aca="true" t="shared" si="3" ref="F17:F24">SUM(D17:E17)</f>
        <v>0</v>
      </c>
      <c r="G17" s="42"/>
      <c r="H17" s="63"/>
      <c r="I17" s="61"/>
      <c r="J17" s="41"/>
      <c r="K17" s="62"/>
      <c r="L17" s="62"/>
      <c r="M17" s="42">
        <f aca="true" t="shared" si="4" ref="M17:M24">SUM(K17:L17)</f>
        <v>0</v>
      </c>
      <c r="N17" s="42"/>
      <c r="O17" s="63"/>
      <c r="P17" s="61"/>
      <c r="Q17" s="41"/>
      <c r="R17" s="62"/>
      <c r="S17" s="62"/>
      <c r="T17" s="42">
        <f aca="true" t="shared" si="5" ref="T17:T24">SUM(R17:S17)</f>
        <v>0</v>
      </c>
      <c r="U17" s="42"/>
    </row>
    <row r="18" spans="2:21" ht="18.75" customHeight="1">
      <c r="B18" s="61"/>
      <c r="C18" s="41"/>
      <c r="D18" s="62"/>
      <c r="E18" s="62"/>
      <c r="F18" s="42">
        <f t="shared" si="3"/>
        <v>0</v>
      </c>
      <c r="G18" s="42"/>
      <c r="H18" s="63"/>
      <c r="I18" s="61"/>
      <c r="J18" s="41"/>
      <c r="K18" s="62"/>
      <c r="L18" s="62"/>
      <c r="M18" s="42">
        <f t="shared" si="4"/>
        <v>0</v>
      </c>
      <c r="N18" s="42"/>
      <c r="O18" s="63"/>
      <c r="P18" s="61"/>
      <c r="Q18" s="41"/>
      <c r="R18" s="62"/>
      <c r="S18" s="62"/>
      <c r="T18" s="42">
        <f t="shared" si="5"/>
        <v>0</v>
      </c>
      <c r="U18" s="42"/>
    </row>
    <row r="19" spans="2:21" ht="18.75" customHeight="1">
      <c r="B19" s="61"/>
      <c r="C19" s="41"/>
      <c r="D19" s="62"/>
      <c r="E19" s="62"/>
      <c r="F19" s="42">
        <f t="shared" si="3"/>
        <v>0</v>
      </c>
      <c r="G19" s="42"/>
      <c r="H19" s="63"/>
      <c r="I19" s="61"/>
      <c r="J19" s="41"/>
      <c r="K19" s="62"/>
      <c r="L19" s="62"/>
      <c r="M19" s="42">
        <f t="shared" si="4"/>
        <v>0</v>
      </c>
      <c r="N19" s="42"/>
      <c r="O19" s="63"/>
      <c r="P19" s="61"/>
      <c r="Q19" s="41"/>
      <c r="R19" s="62"/>
      <c r="S19" s="62"/>
      <c r="T19" s="42">
        <f t="shared" si="5"/>
        <v>0</v>
      </c>
      <c r="U19" s="42"/>
    </row>
    <row r="20" spans="2:21" ht="18.75" customHeight="1">
      <c r="B20" s="61"/>
      <c r="C20" s="41"/>
      <c r="D20" s="62"/>
      <c r="E20" s="62"/>
      <c r="F20" s="42">
        <f t="shared" si="3"/>
        <v>0</v>
      </c>
      <c r="G20" s="42"/>
      <c r="H20" s="63"/>
      <c r="I20" s="61"/>
      <c r="J20" s="41"/>
      <c r="K20" s="62"/>
      <c r="L20" s="62"/>
      <c r="M20" s="42">
        <f t="shared" si="4"/>
        <v>0</v>
      </c>
      <c r="N20" s="42"/>
      <c r="O20" s="63"/>
      <c r="P20" s="61"/>
      <c r="Q20" s="41"/>
      <c r="R20" s="62"/>
      <c r="S20" s="62"/>
      <c r="T20" s="42">
        <f t="shared" si="5"/>
        <v>0</v>
      </c>
      <c r="U20" s="42"/>
    </row>
    <row r="21" spans="2:21" ht="18.75" customHeight="1">
      <c r="B21" s="61">
        <v>14</v>
      </c>
      <c r="C21" s="41" t="s">
        <v>61</v>
      </c>
      <c r="D21" s="62"/>
      <c r="E21" s="62"/>
      <c r="F21" s="42">
        <f t="shared" si="3"/>
        <v>0</v>
      </c>
      <c r="G21" s="42"/>
      <c r="H21" s="63"/>
      <c r="I21" s="61">
        <v>10</v>
      </c>
      <c r="J21" s="41" t="s">
        <v>83</v>
      </c>
      <c r="K21" s="62"/>
      <c r="L21" s="62"/>
      <c r="M21" s="42">
        <f t="shared" si="4"/>
        <v>0</v>
      </c>
      <c r="N21" s="42"/>
      <c r="O21" s="63"/>
      <c r="P21" s="61">
        <v>6</v>
      </c>
      <c r="Q21" s="41" t="s">
        <v>71</v>
      </c>
      <c r="R21" s="62"/>
      <c r="S21" s="62"/>
      <c r="T21" s="42">
        <f t="shared" si="5"/>
        <v>0</v>
      </c>
      <c r="U21" s="42"/>
    </row>
    <row r="22" spans="2:21" ht="18.75" customHeight="1">
      <c r="B22" s="61">
        <v>15</v>
      </c>
      <c r="C22" s="41" t="s">
        <v>149</v>
      </c>
      <c r="D22" s="42"/>
      <c r="E22" s="42"/>
      <c r="F22" s="42">
        <f t="shared" si="3"/>
        <v>0</v>
      </c>
      <c r="G22" s="42"/>
      <c r="H22" s="63"/>
      <c r="I22" s="61">
        <v>11</v>
      </c>
      <c r="J22" s="41" t="s">
        <v>117</v>
      </c>
      <c r="K22" s="42"/>
      <c r="L22" s="42"/>
      <c r="M22" s="42">
        <f t="shared" si="4"/>
        <v>0</v>
      </c>
      <c r="N22" s="42"/>
      <c r="O22" s="63"/>
      <c r="P22" s="61">
        <v>7</v>
      </c>
      <c r="Q22" s="41" t="s">
        <v>91</v>
      </c>
      <c r="R22" s="42"/>
      <c r="S22" s="42"/>
      <c r="T22" s="42">
        <f t="shared" si="5"/>
        <v>0</v>
      </c>
      <c r="U22" s="42"/>
    </row>
    <row r="23" spans="2:21" ht="18.75" customHeight="1">
      <c r="B23" s="61">
        <v>16</v>
      </c>
      <c r="C23" s="41" t="s">
        <v>89</v>
      </c>
      <c r="D23" s="42"/>
      <c r="E23" s="42"/>
      <c r="F23" s="42">
        <f t="shared" si="3"/>
        <v>0</v>
      </c>
      <c r="G23" s="42"/>
      <c r="H23" s="63"/>
      <c r="I23" s="61">
        <v>12</v>
      </c>
      <c r="J23" s="41" t="s">
        <v>97</v>
      </c>
      <c r="K23" s="42"/>
      <c r="L23" s="42"/>
      <c r="M23" s="42">
        <f t="shared" si="4"/>
        <v>0</v>
      </c>
      <c r="N23" s="42"/>
      <c r="O23" s="63"/>
      <c r="P23" s="61">
        <v>8</v>
      </c>
      <c r="Q23" s="41" t="s">
        <v>93</v>
      </c>
      <c r="R23" s="42"/>
      <c r="S23" s="42"/>
      <c r="T23" s="42">
        <f t="shared" si="5"/>
        <v>0</v>
      </c>
      <c r="U23" s="42"/>
    </row>
    <row r="24" spans="2:21" ht="18.75" customHeight="1">
      <c r="B24" s="61">
        <v>17</v>
      </c>
      <c r="C24" s="41" t="s">
        <v>139</v>
      </c>
      <c r="D24" s="42"/>
      <c r="E24" s="42"/>
      <c r="F24" s="42">
        <f t="shared" si="3"/>
        <v>0</v>
      </c>
      <c r="G24" s="42"/>
      <c r="H24" s="63"/>
      <c r="I24" s="61">
        <v>13</v>
      </c>
      <c r="J24" s="41" t="s">
        <v>161</v>
      </c>
      <c r="K24" s="42"/>
      <c r="L24" s="42"/>
      <c r="M24" s="42">
        <f t="shared" si="4"/>
        <v>0</v>
      </c>
      <c r="N24" s="42"/>
      <c r="O24" s="63"/>
      <c r="P24" s="61">
        <v>9</v>
      </c>
      <c r="Q24" s="41" t="s">
        <v>163</v>
      </c>
      <c r="R24" s="42"/>
      <c r="S24" s="42"/>
      <c r="T24" s="42">
        <f t="shared" si="5"/>
        <v>0</v>
      </c>
      <c r="U24" s="42"/>
    </row>
    <row r="25" spans="2:21" ht="18.75" customHeight="1">
      <c r="B25" s="64"/>
      <c r="C25" s="65" t="s">
        <v>50</v>
      </c>
      <c r="D25" s="64"/>
      <c r="E25" s="64"/>
      <c r="F25" s="25"/>
      <c r="G25" s="25"/>
      <c r="H25" s="11"/>
      <c r="I25" s="64"/>
      <c r="J25" s="65" t="s">
        <v>15</v>
      </c>
      <c r="K25" s="64"/>
      <c r="L25" s="64"/>
      <c r="M25" s="25"/>
      <c r="N25" s="25"/>
      <c r="O25" s="11"/>
      <c r="P25" s="71"/>
      <c r="Q25" s="72"/>
      <c r="R25" s="71"/>
      <c r="S25" s="71"/>
      <c r="T25" s="73"/>
      <c r="U25" s="73"/>
    </row>
    <row r="26" spans="2:21" ht="15" customHeight="1">
      <c r="B26" s="60" t="s">
        <v>21</v>
      </c>
      <c r="C26" s="13">
        <f>J14</f>
        <v>0</v>
      </c>
      <c r="D26" s="13" t="s">
        <v>3</v>
      </c>
      <c r="E26" s="13" t="s">
        <v>4</v>
      </c>
      <c r="F26" s="13" t="s">
        <v>39</v>
      </c>
      <c r="G26" s="13" t="s">
        <v>0</v>
      </c>
      <c r="H26" s="11"/>
      <c r="I26" s="60" t="s">
        <v>21</v>
      </c>
      <c r="J26" s="13">
        <f>Q14</f>
        <v>0</v>
      </c>
      <c r="K26" s="13" t="s">
        <v>3</v>
      </c>
      <c r="L26" s="13" t="s">
        <v>4</v>
      </c>
      <c r="M26" s="13" t="s">
        <v>39</v>
      </c>
      <c r="N26" s="13" t="s">
        <v>0</v>
      </c>
      <c r="O26" s="11"/>
      <c r="P26" s="20"/>
      <c r="Q26" s="20"/>
      <c r="R26" s="20"/>
      <c r="S26" s="20"/>
      <c r="T26" s="20"/>
      <c r="U26" s="20"/>
    </row>
    <row r="27" spans="2:21" ht="18.75" customHeight="1">
      <c r="B27" s="61"/>
      <c r="C27" s="41"/>
      <c r="D27" s="62"/>
      <c r="E27" s="62"/>
      <c r="F27" s="42">
        <f aca="true" t="shared" si="6" ref="F27:F32">SUM(D27:E27)</f>
        <v>0</v>
      </c>
      <c r="G27" s="42"/>
      <c r="H27" s="63"/>
      <c r="I27" s="61"/>
      <c r="J27" s="41"/>
      <c r="K27" s="62"/>
      <c r="L27" s="62"/>
      <c r="M27" s="42">
        <f aca="true" t="shared" si="7" ref="M27:M32">SUM(K27:L27)</f>
        <v>0</v>
      </c>
      <c r="N27" s="42"/>
      <c r="O27" s="63"/>
      <c r="P27" s="70"/>
      <c r="Q27" s="43"/>
      <c r="R27" s="44"/>
      <c r="S27" s="44"/>
      <c r="T27" s="44"/>
      <c r="U27" s="44"/>
    </row>
    <row r="28" spans="2:21" ht="18.75" customHeight="1">
      <c r="B28" s="61"/>
      <c r="C28" s="41"/>
      <c r="D28" s="62"/>
      <c r="E28" s="62"/>
      <c r="F28" s="42">
        <f t="shared" si="6"/>
        <v>0</v>
      </c>
      <c r="G28" s="42"/>
      <c r="H28" s="63"/>
      <c r="I28" s="61"/>
      <c r="J28" s="41"/>
      <c r="K28" s="62"/>
      <c r="L28" s="62"/>
      <c r="M28" s="42">
        <f t="shared" si="7"/>
        <v>0</v>
      </c>
      <c r="N28" s="42"/>
      <c r="O28" s="63"/>
      <c r="P28" s="70"/>
      <c r="Q28" s="43"/>
      <c r="R28" s="44"/>
      <c r="S28" s="44"/>
      <c r="T28" s="44"/>
      <c r="U28" s="44"/>
    </row>
    <row r="29" spans="2:21" ht="18.75" customHeight="1">
      <c r="B29" s="61"/>
      <c r="C29" s="41"/>
      <c r="D29" s="62"/>
      <c r="E29" s="62"/>
      <c r="F29" s="42">
        <f t="shared" si="6"/>
        <v>0</v>
      </c>
      <c r="G29" s="42"/>
      <c r="H29" s="63"/>
      <c r="I29" s="61"/>
      <c r="J29" s="41"/>
      <c r="K29" s="62"/>
      <c r="L29" s="62"/>
      <c r="M29" s="42">
        <f t="shared" si="7"/>
        <v>0</v>
      </c>
      <c r="N29" s="42"/>
      <c r="O29" s="63"/>
      <c r="P29" s="70"/>
      <c r="Q29" s="43"/>
      <c r="R29" s="44"/>
      <c r="S29" s="44"/>
      <c r="T29" s="44"/>
      <c r="U29" s="44"/>
    </row>
    <row r="30" spans="2:21" ht="18.75" customHeight="1">
      <c r="B30" s="61"/>
      <c r="C30" s="41"/>
      <c r="D30" s="62"/>
      <c r="E30" s="62"/>
      <c r="F30" s="42">
        <f t="shared" si="6"/>
        <v>0</v>
      </c>
      <c r="G30" s="42"/>
      <c r="H30" s="63"/>
      <c r="I30" s="61">
        <v>1</v>
      </c>
      <c r="J30" s="41" t="s">
        <v>96</v>
      </c>
      <c r="K30" s="62"/>
      <c r="L30" s="62"/>
      <c r="M30" s="42">
        <f t="shared" si="7"/>
        <v>0</v>
      </c>
      <c r="N30" s="42"/>
      <c r="O30" s="63"/>
      <c r="P30" s="70"/>
      <c r="Q30" s="146" t="s">
        <v>27</v>
      </c>
      <c r="R30" s="147"/>
      <c r="S30" s="44"/>
      <c r="T30" s="44"/>
      <c r="U30" s="44"/>
    </row>
    <row r="31" spans="2:21" ht="18.75" customHeight="1">
      <c r="B31" s="61">
        <v>4</v>
      </c>
      <c r="C31" s="41" t="s">
        <v>55</v>
      </c>
      <c r="D31" s="62"/>
      <c r="E31" s="62"/>
      <c r="F31" s="42">
        <f t="shared" si="6"/>
        <v>0</v>
      </c>
      <c r="G31" s="42"/>
      <c r="H31" s="63"/>
      <c r="I31" s="61">
        <v>2</v>
      </c>
      <c r="J31" s="41" t="s">
        <v>146</v>
      </c>
      <c r="K31" s="62"/>
      <c r="L31" s="62"/>
      <c r="M31" s="42">
        <f t="shared" si="7"/>
        <v>0</v>
      </c>
      <c r="N31" s="42"/>
      <c r="O31" s="63"/>
      <c r="P31" s="70"/>
      <c r="Q31" s="43"/>
      <c r="R31" s="44"/>
      <c r="S31" s="44"/>
      <c r="T31" s="44"/>
      <c r="U31" s="44"/>
    </row>
    <row r="32" spans="2:22" ht="18.75" customHeight="1">
      <c r="B32" s="61">
        <v>5</v>
      </c>
      <c r="C32" s="41" t="s">
        <v>144</v>
      </c>
      <c r="D32" s="42"/>
      <c r="E32" s="42"/>
      <c r="F32" s="42">
        <f t="shared" si="6"/>
        <v>0</v>
      </c>
      <c r="G32" s="42"/>
      <c r="H32" s="63"/>
      <c r="I32" s="61">
        <v>3</v>
      </c>
      <c r="J32" s="41" t="s">
        <v>137</v>
      </c>
      <c r="K32" s="42"/>
      <c r="L32" s="42"/>
      <c r="M32" s="42">
        <f t="shared" si="7"/>
        <v>0</v>
      </c>
      <c r="N32" s="42"/>
      <c r="O32" s="63"/>
      <c r="P32" s="148"/>
      <c r="Q32" s="149"/>
      <c r="R32" s="149"/>
      <c r="S32" s="149"/>
      <c r="T32" s="149"/>
      <c r="U32" s="149"/>
      <c r="V32" s="150"/>
    </row>
    <row r="43" spans="16:21" ht="15.75">
      <c r="P43" s="20"/>
      <c r="Q43" s="72"/>
      <c r="R43" s="20"/>
      <c r="S43" s="20"/>
      <c r="T43" s="20"/>
      <c r="U43" s="20"/>
    </row>
    <row r="44" spans="16:21" ht="12.75">
      <c r="P44" s="20"/>
      <c r="Q44" s="20"/>
      <c r="R44" s="20"/>
      <c r="S44" s="20"/>
      <c r="T44" s="20"/>
      <c r="U44" s="20"/>
    </row>
    <row r="45" spans="16:21" ht="15.75">
      <c r="P45" s="70"/>
      <c r="Q45" s="43"/>
      <c r="R45" s="44"/>
      <c r="S45" s="44"/>
      <c r="T45" s="44"/>
      <c r="U45" s="44"/>
    </row>
    <row r="46" spans="16:21" ht="15.75">
      <c r="P46" s="70"/>
      <c r="Q46" s="43"/>
      <c r="R46" s="44"/>
      <c r="S46" s="44"/>
      <c r="T46" s="44"/>
      <c r="U46" s="44"/>
    </row>
    <row r="47" spans="16:21" ht="15.75">
      <c r="P47" s="70"/>
      <c r="Q47" s="43"/>
      <c r="R47" s="44"/>
      <c r="S47" s="44"/>
      <c r="T47" s="44"/>
      <c r="U47" s="44"/>
    </row>
    <row r="48" spans="16:21" ht="15.75">
      <c r="P48" s="70"/>
      <c r="Q48" s="43"/>
      <c r="R48" s="44"/>
      <c r="S48" s="44"/>
      <c r="T48" s="44"/>
      <c r="U48" s="44"/>
    </row>
  </sheetData>
  <sheetProtection/>
  <mergeCells count="4">
    <mergeCell ref="A1:T1"/>
    <mergeCell ref="A2:T2"/>
    <mergeCell ref="Q30:R30"/>
    <mergeCell ref="P32:V32"/>
  </mergeCells>
  <printOptions/>
  <pageMargins left="0.15748031496062992" right="0.11811023622047245" top="0.7480314960629921" bottom="0.7480314960629921" header="0.31496062992125984" footer="0.31496062992125984"/>
  <pageSetup horizontalDpi="600" verticalDpi="600" orientation="landscape" paperSize="9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08"/>
  <sheetViews>
    <sheetView zoomScalePageLayoutView="0" workbookViewId="0" topLeftCell="A74">
      <selection activeCell="E85" sqref="E85"/>
    </sheetView>
  </sheetViews>
  <sheetFormatPr defaultColWidth="9.00390625" defaultRowHeight="12.75"/>
  <cols>
    <col min="1" max="1" width="5.875" style="0" customWidth="1"/>
    <col min="2" max="2" width="29.00390625" style="9" customWidth="1"/>
    <col min="3" max="3" width="26.625" style="9" customWidth="1"/>
    <col min="5" max="5" width="7.125" style="0" customWidth="1"/>
    <col min="6" max="6" width="27.00390625" style="9" customWidth="1"/>
    <col min="7" max="7" width="26.875" style="9" customWidth="1"/>
  </cols>
  <sheetData>
    <row r="2" spans="2:7" ht="12.75">
      <c r="B2"/>
      <c r="C2"/>
      <c r="F2"/>
      <c r="G2"/>
    </row>
    <row r="3" spans="2:7" ht="9.75" customHeight="1">
      <c r="B3"/>
      <c r="C3"/>
      <c r="F3"/>
      <c r="G3"/>
    </row>
    <row r="4" spans="1:7" ht="18" customHeight="1">
      <c r="A4" s="151" t="s">
        <v>44</v>
      </c>
      <c r="B4" s="151"/>
      <c r="C4" s="151"/>
      <c r="D4" s="151"/>
      <c r="E4" s="151"/>
      <c r="F4" s="151"/>
      <c r="G4" s="151"/>
    </row>
    <row r="5" spans="1:7" ht="41.25" customHeight="1">
      <c r="A5" s="152" t="s">
        <v>45</v>
      </c>
      <c r="B5" s="152"/>
      <c r="C5" s="152"/>
      <c r="D5" s="17"/>
      <c r="E5" s="153" t="s">
        <v>46</v>
      </c>
      <c r="F5" s="153"/>
      <c r="G5" s="153"/>
    </row>
    <row r="6" spans="2:7" ht="12.75" customHeight="1">
      <c r="B6" s="28" t="s">
        <v>23</v>
      </c>
      <c r="C6" s="17"/>
      <c r="D6" s="17"/>
      <c r="E6" s="17"/>
      <c r="F6" s="17"/>
      <c r="G6" s="17"/>
    </row>
    <row r="7" spans="1:7" ht="19.5" customHeight="1">
      <c r="A7" s="106">
        <v>1</v>
      </c>
      <c r="B7" s="107" t="s">
        <v>137</v>
      </c>
      <c r="C7" s="107" t="s">
        <v>138</v>
      </c>
      <c r="D7" s="96"/>
      <c r="E7" s="106">
        <v>1</v>
      </c>
      <c r="F7" s="41"/>
      <c r="G7" s="41"/>
    </row>
    <row r="8" spans="1:7" ht="19.5" customHeight="1">
      <c r="A8" s="106">
        <v>2</v>
      </c>
      <c r="B8" s="107" t="s">
        <v>71</v>
      </c>
      <c r="C8" s="107" t="s">
        <v>78</v>
      </c>
      <c r="D8" s="96"/>
      <c r="E8" s="106">
        <v>2</v>
      </c>
      <c r="F8" s="41"/>
      <c r="G8" s="41"/>
    </row>
    <row r="9" spans="1:7" ht="19.5" customHeight="1">
      <c r="A9" s="106">
        <v>3</v>
      </c>
      <c r="B9" s="107" t="s">
        <v>157</v>
      </c>
      <c r="C9" s="41" t="s">
        <v>78</v>
      </c>
      <c r="D9" s="96"/>
      <c r="E9" s="106">
        <v>3</v>
      </c>
      <c r="F9" s="41"/>
      <c r="G9" s="41"/>
    </row>
    <row r="10" spans="1:7" ht="19.5" customHeight="1">
      <c r="A10" s="106">
        <v>4</v>
      </c>
      <c r="B10" s="107" t="s">
        <v>117</v>
      </c>
      <c r="C10" s="41" t="s">
        <v>75</v>
      </c>
      <c r="D10" s="96"/>
      <c r="E10" s="106">
        <v>4</v>
      </c>
      <c r="F10" s="41"/>
      <c r="G10" s="41"/>
    </row>
    <row r="11" spans="1:7" ht="19.5" customHeight="1">
      <c r="A11" s="106">
        <v>5</v>
      </c>
      <c r="B11" s="107" t="s">
        <v>96</v>
      </c>
      <c r="C11" s="107" t="s">
        <v>75</v>
      </c>
      <c r="D11" s="96"/>
      <c r="E11" s="106">
        <v>5</v>
      </c>
      <c r="F11" s="41"/>
      <c r="G11" s="41"/>
    </row>
    <row r="12" spans="1:7" ht="19.5" customHeight="1">
      <c r="A12" s="106">
        <v>6</v>
      </c>
      <c r="B12" s="108" t="s">
        <v>91</v>
      </c>
      <c r="C12" s="107" t="s">
        <v>75</v>
      </c>
      <c r="D12" s="96"/>
      <c r="E12" s="106">
        <v>6</v>
      </c>
      <c r="F12" s="41"/>
      <c r="G12" s="41"/>
    </row>
    <row r="13" spans="1:7" ht="19.5" customHeight="1">
      <c r="A13" s="106">
        <v>7</v>
      </c>
      <c r="B13" s="107" t="s">
        <v>83</v>
      </c>
      <c r="C13" s="107" t="s">
        <v>75</v>
      </c>
      <c r="D13" s="96"/>
      <c r="E13" s="106">
        <v>7</v>
      </c>
      <c r="F13" s="41"/>
      <c r="G13" s="41"/>
    </row>
    <row r="14" spans="1:7" ht="19.5" customHeight="1">
      <c r="A14" s="106">
        <v>8</v>
      </c>
      <c r="B14" s="107" t="s">
        <v>55</v>
      </c>
      <c r="C14" s="107" t="s">
        <v>75</v>
      </c>
      <c r="D14" s="96"/>
      <c r="E14" s="106">
        <v>8</v>
      </c>
      <c r="F14" s="41"/>
      <c r="G14" s="41"/>
    </row>
    <row r="15" spans="1:7" ht="19.5" customHeight="1">
      <c r="A15" s="106">
        <v>9</v>
      </c>
      <c r="B15" s="107" t="s">
        <v>139</v>
      </c>
      <c r="C15" s="107" t="s">
        <v>140</v>
      </c>
      <c r="D15" s="96"/>
      <c r="E15" s="106">
        <v>9</v>
      </c>
      <c r="F15" s="41"/>
      <c r="G15" s="41"/>
    </row>
    <row r="16" spans="1:7" ht="19.5" customHeight="1">
      <c r="A16" s="106">
        <v>10</v>
      </c>
      <c r="B16" s="107" t="s">
        <v>149</v>
      </c>
      <c r="C16" s="107" t="s">
        <v>132</v>
      </c>
      <c r="D16" s="96"/>
      <c r="E16" s="106">
        <v>10</v>
      </c>
      <c r="F16" s="41"/>
      <c r="G16" s="41"/>
    </row>
    <row r="17" spans="1:7" ht="19.5" customHeight="1">
      <c r="A17" s="106">
        <v>11</v>
      </c>
      <c r="B17" s="107" t="s">
        <v>167</v>
      </c>
      <c r="C17" s="107" t="s">
        <v>132</v>
      </c>
      <c r="D17" s="96"/>
      <c r="E17" s="106">
        <v>11</v>
      </c>
      <c r="F17" s="41"/>
      <c r="G17" s="41"/>
    </row>
    <row r="18" spans="1:7" ht="19.5" customHeight="1">
      <c r="A18" s="106">
        <v>12</v>
      </c>
      <c r="B18" s="41" t="s">
        <v>166</v>
      </c>
      <c r="C18" s="41" t="s">
        <v>80</v>
      </c>
      <c r="D18" s="96"/>
      <c r="E18" s="106">
        <v>12</v>
      </c>
      <c r="F18" s="41"/>
      <c r="G18" s="41"/>
    </row>
    <row r="19" spans="1:7" ht="19.5" customHeight="1">
      <c r="A19" s="106">
        <v>13</v>
      </c>
      <c r="B19" s="41" t="s">
        <v>180</v>
      </c>
      <c r="C19" s="41" t="s">
        <v>101</v>
      </c>
      <c r="D19" s="96"/>
      <c r="E19" s="106">
        <v>13</v>
      </c>
      <c r="F19" s="107"/>
      <c r="G19" s="107"/>
    </row>
    <row r="20" spans="1:7" ht="19.5" customHeight="1">
      <c r="A20" s="106">
        <v>14</v>
      </c>
      <c r="B20" s="41" t="s">
        <v>61</v>
      </c>
      <c r="C20" s="41" t="s">
        <v>75</v>
      </c>
      <c r="D20" s="96"/>
      <c r="E20" s="106">
        <v>14</v>
      </c>
      <c r="F20" s="107"/>
      <c r="G20" s="107"/>
    </row>
    <row r="21" spans="1:7" ht="19.5" customHeight="1">
      <c r="A21" s="106">
        <v>15</v>
      </c>
      <c r="B21" s="41" t="s">
        <v>103</v>
      </c>
      <c r="C21" s="41" t="s">
        <v>79</v>
      </c>
      <c r="D21" s="96"/>
      <c r="E21" s="106">
        <v>15</v>
      </c>
      <c r="F21" s="107"/>
      <c r="G21" s="107"/>
    </row>
    <row r="22" spans="1:7" ht="19.5" customHeight="1">
      <c r="A22" s="106">
        <v>16</v>
      </c>
      <c r="B22" s="41" t="s">
        <v>93</v>
      </c>
      <c r="C22" s="41" t="s">
        <v>75</v>
      </c>
      <c r="D22" s="96"/>
      <c r="E22" s="106">
        <v>16</v>
      </c>
      <c r="F22" s="107"/>
      <c r="G22" s="107"/>
    </row>
    <row r="23" spans="1:7" ht="19.5" customHeight="1">
      <c r="A23" s="106">
        <v>17</v>
      </c>
      <c r="B23" s="41" t="s">
        <v>128</v>
      </c>
      <c r="C23" s="41" t="s">
        <v>80</v>
      </c>
      <c r="D23" s="96"/>
      <c r="E23" s="106">
        <v>17</v>
      </c>
      <c r="F23" s="107"/>
      <c r="G23" s="107"/>
    </row>
    <row r="24" spans="1:7" ht="19.5" customHeight="1">
      <c r="A24" s="106">
        <v>18</v>
      </c>
      <c r="B24" s="41" t="s">
        <v>97</v>
      </c>
      <c r="C24" s="41" t="s">
        <v>76</v>
      </c>
      <c r="D24" s="96"/>
      <c r="E24" s="106">
        <v>18</v>
      </c>
      <c r="F24" s="107"/>
      <c r="G24" s="107"/>
    </row>
    <row r="25" spans="1:7" ht="19.5" customHeight="1">
      <c r="A25" s="106">
        <v>19</v>
      </c>
      <c r="B25" s="41" t="s">
        <v>70</v>
      </c>
      <c r="C25" s="41" t="s">
        <v>77</v>
      </c>
      <c r="D25" s="96"/>
      <c r="E25" s="106">
        <v>19</v>
      </c>
      <c r="F25" s="107"/>
      <c r="G25" s="107"/>
    </row>
    <row r="26" spans="1:7" ht="19.5" customHeight="1">
      <c r="A26" s="106">
        <v>20</v>
      </c>
      <c r="B26" s="41" t="s">
        <v>84</v>
      </c>
      <c r="C26" s="41" t="s">
        <v>75</v>
      </c>
      <c r="D26" s="96"/>
      <c r="E26" s="106">
        <v>20</v>
      </c>
      <c r="F26" s="107"/>
      <c r="G26" s="107"/>
    </row>
    <row r="27" spans="1:7" ht="19.5" customHeight="1">
      <c r="A27" s="106">
        <v>21</v>
      </c>
      <c r="B27" s="41" t="s">
        <v>72</v>
      </c>
      <c r="C27" s="41" t="s">
        <v>79</v>
      </c>
      <c r="D27" s="96"/>
      <c r="E27" s="109">
        <v>21</v>
      </c>
      <c r="F27" s="41"/>
      <c r="G27" s="41"/>
    </row>
    <row r="28" spans="1:7" ht="19.5" customHeight="1">
      <c r="A28" s="106">
        <v>22</v>
      </c>
      <c r="B28" s="41" t="s">
        <v>143</v>
      </c>
      <c r="C28" s="41" t="s">
        <v>78</v>
      </c>
      <c r="D28" s="96"/>
      <c r="E28" s="109">
        <v>22</v>
      </c>
      <c r="F28" s="41"/>
      <c r="G28" s="41"/>
    </row>
    <row r="29" spans="1:7" ht="19.5" customHeight="1">
      <c r="A29" s="106">
        <v>23</v>
      </c>
      <c r="B29" s="41" t="s">
        <v>64</v>
      </c>
      <c r="C29" s="41" t="s">
        <v>75</v>
      </c>
      <c r="D29" s="96"/>
      <c r="E29" s="109">
        <v>23</v>
      </c>
      <c r="F29" s="41"/>
      <c r="G29" s="41"/>
    </row>
    <row r="30" spans="1:7" ht="19.5" customHeight="1">
      <c r="A30" s="106">
        <v>24</v>
      </c>
      <c r="B30" s="41" t="s">
        <v>170</v>
      </c>
      <c r="C30" s="41" t="s">
        <v>80</v>
      </c>
      <c r="D30" s="96"/>
      <c r="E30" s="109">
        <v>24</v>
      </c>
      <c r="F30" s="41"/>
      <c r="G30" s="41"/>
    </row>
    <row r="31" spans="1:7" ht="19.5" customHeight="1">
      <c r="A31" s="106">
        <v>25</v>
      </c>
      <c r="B31" s="41" t="s">
        <v>109</v>
      </c>
      <c r="C31" s="41" t="s">
        <v>75</v>
      </c>
      <c r="D31" s="96"/>
      <c r="E31" s="109">
        <v>25</v>
      </c>
      <c r="F31" s="41"/>
      <c r="G31" s="41"/>
    </row>
    <row r="32" spans="1:7" ht="19.5" customHeight="1">
      <c r="A32" s="106">
        <v>26</v>
      </c>
      <c r="B32" s="41" t="s">
        <v>154</v>
      </c>
      <c r="C32" s="41" t="s">
        <v>124</v>
      </c>
      <c r="D32" s="96"/>
      <c r="E32" s="109">
        <v>26</v>
      </c>
      <c r="F32" s="41"/>
      <c r="G32" s="41"/>
    </row>
    <row r="33" spans="1:7" ht="19.5" customHeight="1">
      <c r="A33" s="106">
        <v>27</v>
      </c>
      <c r="B33" s="41" t="s">
        <v>127</v>
      </c>
      <c r="C33" s="41" t="s">
        <v>80</v>
      </c>
      <c r="D33" s="96"/>
      <c r="E33" s="109">
        <v>27</v>
      </c>
      <c r="F33" s="41"/>
      <c r="G33" s="41"/>
    </row>
    <row r="34" spans="1:7" ht="19.5" customHeight="1">
      <c r="A34" s="106">
        <v>28</v>
      </c>
      <c r="B34" s="41" t="s">
        <v>85</v>
      </c>
      <c r="C34" s="41" t="s">
        <v>75</v>
      </c>
      <c r="D34" s="96"/>
      <c r="E34" s="109">
        <v>28</v>
      </c>
      <c r="F34" s="41"/>
      <c r="G34" s="41"/>
    </row>
    <row r="35" spans="1:7" ht="19.5" customHeight="1">
      <c r="A35" s="106">
        <v>29</v>
      </c>
      <c r="B35" s="41" t="s">
        <v>68</v>
      </c>
      <c r="C35" s="41" t="s">
        <v>76</v>
      </c>
      <c r="D35" s="96"/>
      <c r="E35" s="109">
        <v>29</v>
      </c>
      <c r="F35" s="41"/>
      <c r="G35" s="41"/>
    </row>
    <row r="36" spans="1:7" ht="19.5" customHeight="1">
      <c r="A36" s="106">
        <v>30</v>
      </c>
      <c r="B36" s="41" t="s">
        <v>141</v>
      </c>
      <c r="C36" s="41" t="s">
        <v>142</v>
      </c>
      <c r="D36" s="96"/>
      <c r="E36" s="109">
        <v>30</v>
      </c>
      <c r="F36" s="41"/>
      <c r="G36" s="41"/>
    </row>
    <row r="37" spans="1:7" ht="19.5" customHeight="1">
      <c r="A37" s="106">
        <v>31</v>
      </c>
      <c r="B37" s="41" t="s">
        <v>74</v>
      </c>
      <c r="C37" s="41" t="s">
        <v>75</v>
      </c>
      <c r="D37" s="96"/>
      <c r="E37" s="109">
        <v>31</v>
      </c>
      <c r="F37" s="41"/>
      <c r="G37" s="41"/>
    </row>
    <row r="38" spans="1:7" ht="19.5" customHeight="1">
      <c r="A38" s="106">
        <v>32</v>
      </c>
      <c r="B38" s="41" t="s">
        <v>174</v>
      </c>
      <c r="C38" s="41" t="s">
        <v>175</v>
      </c>
      <c r="D38" s="96"/>
      <c r="E38" s="109">
        <v>32</v>
      </c>
      <c r="F38" s="41"/>
      <c r="G38" s="41"/>
    </row>
    <row r="39" spans="1:7" ht="19.5" customHeight="1">
      <c r="A39" s="106">
        <v>33</v>
      </c>
      <c r="B39" s="41" t="s">
        <v>158</v>
      </c>
      <c r="C39" s="41" t="s">
        <v>80</v>
      </c>
      <c r="D39" s="96"/>
      <c r="E39" s="109">
        <v>33</v>
      </c>
      <c r="F39" s="41"/>
      <c r="G39" s="41"/>
    </row>
    <row r="40" spans="1:7" ht="19.5" customHeight="1">
      <c r="A40" s="106">
        <v>34</v>
      </c>
      <c r="B40" s="41" t="s">
        <v>133</v>
      </c>
      <c r="C40" s="41" t="s">
        <v>80</v>
      </c>
      <c r="D40" s="96"/>
      <c r="E40" s="109">
        <v>34</v>
      </c>
      <c r="F40" s="41"/>
      <c r="G40" s="41"/>
    </row>
    <row r="41" spans="1:7" ht="19.5" customHeight="1">
      <c r="A41" s="106">
        <v>35</v>
      </c>
      <c r="B41" s="41" t="s">
        <v>134</v>
      </c>
      <c r="C41" s="41" t="s">
        <v>75</v>
      </c>
      <c r="D41" s="96"/>
      <c r="E41" s="106">
        <v>35</v>
      </c>
      <c r="F41" s="41"/>
      <c r="G41" s="41"/>
    </row>
    <row r="42" spans="1:7" ht="19.5" customHeight="1">
      <c r="A42" s="106">
        <v>36</v>
      </c>
      <c r="B42" s="99" t="s">
        <v>62</v>
      </c>
      <c r="C42" s="41" t="s">
        <v>75</v>
      </c>
      <c r="D42" s="96"/>
      <c r="E42" s="106">
        <v>36</v>
      </c>
      <c r="F42" s="41" t="s">
        <v>69</v>
      </c>
      <c r="G42" s="41" t="s">
        <v>76</v>
      </c>
    </row>
    <row r="43" spans="1:7" ht="19.5" customHeight="1">
      <c r="A43" s="106">
        <v>37</v>
      </c>
      <c r="B43" s="41" t="s">
        <v>151</v>
      </c>
      <c r="C43" s="41" t="s">
        <v>132</v>
      </c>
      <c r="D43" s="96"/>
      <c r="E43" s="106">
        <v>37</v>
      </c>
      <c r="F43" s="41" t="s">
        <v>65</v>
      </c>
      <c r="G43" s="41" t="s">
        <v>75</v>
      </c>
    </row>
    <row r="44" spans="1:7" ht="19.5" customHeight="1">
      <c r="A44" s="106">
        <v>38</v>
      </c>
      <c r="B44" s="41" t="s">
        <v>104</v>
      </c>
      <c r="C44" s="41" t="s">
        <v>75</v>
      </c>
      <c r="D44" s="96"/>
      <c r="E44" s="106">
        <v>38</v>
      </c>
      <c r="F44" s="41" t="s">
        <v>108</v>
      </c>
      <c r="G44" s="41" t="s">
        <v>75</v>
      </c>
    </row>
    <row r="45" spans="1:7" ht="19.5" customHeight="1">
      <c r="A45" s="106">
        <v>39</v>
      </c>
      <c r="B45" s="99" t="s">
        <v>69</v>
      </c>
      <c r="C45" s="41" t="s">
        <v>76</v>
      </c>
      <c r="D45" s="96"/>
      <c r="E45" s="106">
        <v>39</v>
      </c>
      <c r="F45" s="41" t="s">
        <v>127</v>
      </c>
      <c r="G45" s="41" t="s">
        <v>80</v>
      </c>
    </row>
    <row r="46" spans="1:7" ht="19.5" customHeight="1">
      <c r="A46" s="106">
        <v>40</v>
      </c>
      <c r="B46" s="41" t="s">
        <v>105</v>
      </c>
      <c r="C46" s="41" t="s">
        <v>75</v>
      </c>
      <c r="D46" s="96"/>
      <c r="E46" s="106">
        <v>40</v>
      </c>
      <c r="F46" s="41" t="s">
        <v>84</v>
      </c>
      <c r="G46" s="41" t="s">
        <v>75</v>
      </c>
    </row>
    <row r="47" spans="1:7" ht="19.5" customHeight="1">
      <c r="A47" s="106">
        <v>41</v>
      </c>
      <c r="B47" s="41" t="s">
        <v>161</v>
      </c>
      <c r="C47" s="41" t="s">
        <v>162</v>
      </c>
      <c r="D47" s="96"/>
      <c r="E47" s="106">
        <v>41</v>
      </c>
      <c r="F47" s="41" t="s">
        <v>74</v>
      </c>
      <c r="G47" s="41" t="s">
        <v>75</v>
      </c>
    </row>
    <row r="48" spans="1:7" ht="19.5" customHeight="1">
      <c r="A48" s="106">
        <v>42</v>
      </c>
      <c r="B48" s="41" t="s">
        <v>135</v>
      </c>
      <c r="C48" s="41" t="s">
        <v>75</v>
      </c>
      <c r="D48" s="96"/>
      <c r="E48" s="106">
        <v>42</v>
      </c>
      <c r="F48" s="41" t="s">
        <v>70</v>
      </c>
      <c r="G48" s="41" t="s">
        <v>77</v>
      </c>
    </row>
    <row r="49" spans="1:7" ht="19.5" customHeight="1">
      <c r="A49" s="106">
        <v>43</v>
      </c>
      <c r="B49" s="41" t="s">
        <v>182</v>
      </c>
      <c r="C49" s="41" t="s">
        <v>179</v>
      </c>
      <c r="D49" s="96"/>
      <c r="E49" s="106">
        <v>43</v>
      </c>
      <c r="F49" s="41" t="s">
        <v>170</v>
      </c>
      <c r="G49" s="41" t="s">
        <v>80</v>
      </c>
    </row>
    <row r="50" spans="1:7" ht="19.5" customHeight="1">
      <c r="A50" s="106">
        <v>44</v>
      </c>
      <c r="B50" s="41" t="s">
        <v>89</v>
      </c>
      <c r="C50" s="41" t="s">
        <v>78</v>
      </c>
      <c r="D50" s="96"/>
      <c r="E50" s="106">
        <v>44</v>
      </c>
      <c r="F50" s="41" t="s">
        <v>174</v>
      </c>
      <c r="G50" s="41" t="s">
        <v>175</v>
      </c>
    </row>
    <row r="51" spans="1:7" ht="19.5" customHeight="1">
      <c r="A51" s="106">
        <v>45</v>
      </c>
      <c r="B51" s="41" t="s">
        <v>60</v>
      </c>
      <c r="C51" s="41" t="s">
        <v>75</v>
      </c>
      <c r="D51" s="96"/>
      <c r="E51" s="106">
        <v>45</v>
      </c>
      <c r="F51" s="41" t="s">
        <v>141</v>
      </c>
      <c r="G51" s="41" t="s">
        <v>142</v>
      </c>
    </row>
    <row r="52" spans="1:7" ht="19.5" customHeight="1">
      <c r="A52" s="106">
        <v>46</v>
      </c>
      <c r="B52" s="41" t="s">
        <v>172</v>
      </c>
      <c r="C52" s="41" t="s">
        <v>132</v>
      </c>
      <c r="D52" s="96"/>
      <c r="E52" s="106">
        <v>46</v>
      </c>
      <c r="F52" s="41" t="s">
        <v>85</v>
      </c>
      <c r="G52" s="41" t="s">
        <v>75</v>
      </c>
    </row>
    <row r="53" spans="1:7" ht="19.5" customHeight="1">
      <c r="A53" s="106">
        <v>47</v>
      </c>
      <c r="B53" s="41" t="s">
        <v>148</v>
      </c>
      <c r="C53" s="41" t="s">
        <v>124</v>
      </c>
      <c r="D53" s="96"/>
      <c r="E53" s="106">
        <v>47</v>
      </c>
      <c r="F53" s="41" t="s">
        <v>68</v>
      </c>
      <c r="G53" s="41" t="s">
        <v>76</v>
      </c>
    </row>
    <row r="54" spans="1:7" ht="19.5" customHeight="1">
      <c r="A54" s="106">
        <v>48</v>
      </c>
      <c r="B54" s="41" t="s">
        <v>183</v>
      </c>
      <c r="C54" s="41" t="s">
        <v>179</v>
      </c>
      <c r="D54" s="96"/>
      <c r="E54" s="106">
        <v>48</v>
      </c>
      <c r="F54" s="41" t="s">
        <v>143</v>
      </c>
      <c r="G54" s="41" t="s">
        <v>78</v>
      </c>
    </row>
    <row r="55" spans="1:7" ht="19.5" customHeight="1">
      <c r="A55" s="106">
        <v>49</v>
      </c>
      <c r="B55" s="41" t="s">
        <v>112</v>
      </c>
      <c r="C55" s="41" t="s">
        <v>75</v>
      </c>
      <c r="D55" s="96"/>
      <c r="E55" s="106">
        <v>49</v>
      </c>
      <c r="F55" s="41" t="s">
        <v>62</v>
      </c>
      <c r="G55" s="41" t="s">
        <v>75</v>
      </c>
    </row>
    <row r="56" spans="1:7" ht="19.5" customHeight="1">
      <c r="A56" s="106">
        <v>50</v>
      </c>
      <c r="B56" s="41" t="s">
        <v>165</v>
      </c>
      <c r="C56" s="41" t="s">
        <v>124</v>
      </c>
      <c r="D56" s="96"/>
      <c r="E56" s="106">
        <v>50</v>
      </c>
      <c r="F56" s="41" t="s">
        <v>148</v>
      </c>
      <c r="G56" s="41" t="s">
        <v>124</v>
      </c>
    </row>
    <row r="57" spans="1:7" ht="19.5" customHeight="1">
      <c r="A57" s="106">
        <v>51</v>
      </c>
      <c r="B57" s="41" t="s">
        <v>86</v>
      </c>
      <c r="C57" s="41" t="s">
        <v>75</v>
      </c>
      <c r="D57" s="96"/>
      <c r="E57" s="106">
        <v>51</v>
      </c>
      <c r="F57" s="41" t="s">
        <v>67</v>
      </c>
      <c r="G57" s="41" t="s">
        <v>75</v>
      </c>
    </row>
    <row r="58" spans="1:7" ht="19.5" customHeight="1">
      <c r="A58" s="106">
        <v>52</v>
      </c>
      <c r="B58" s="41" t="s">
        <v>67</v>
      </c>
      <c r="C58" s="41" t="s">
        <v>75</v>
      </c>
      <c r="D58" s="96"/>
      <c r="E58" s="106">
        <v>52</v>
      </c>
      <c r="F58" s="41" t="s">
        <v>98</v>
      </c>
      <c r="G58" s="41" t="s">
        <v>75</v>
      </c>
    </row>
    <row r="59" spans="1:7" ht="19.5" customHeight="1">
      <c r="A59" s="106">
        <v>53</v>
      </c>
      <c r="B59" s="41" t="s">
        <v>98</v>
      </c>
      <c r="C59" s="41" t="s">
        <v>75</v>
      </c>
      <c r="D59" s="96"/>
      <c r="E59" s="106">
        <v>53</v>
      </c>
      <c r="F59" s="41" t="s">
        <v>135</v>
      </c>
      <c r="G59" s="41" t="s">
        <v>75</v>
      </c>
    </row>
    <row r="60" spans="1:7" ht="19.5" customHeight="1">
      <c r="A60" s="106">
        <v>54</v>
      </c>
      <c r="B60" s="41" t="s">
        <v>126</v>
      </c>
      <c r="C60" s="41" t="s">
        <v>80</v>
      </c>
      <c r="D60" s="96"/>
      <c r="E60" s="106">
        <v>54</v>
      </c>
      <c r="F60" s="41" t="s">
        <v>178</v>
      </c>
      <c r="G60" s="41" t="s">
        <v>179</v>
      </c>
    </row>
    <row r="61" spans="1:7" ht="19.5" customHeight="1">
      <c r="A61" s="106">
        <v>55</v>
      </c>
      <c r="B61" s="41" t="s">
        <v>181</v>
      </c>
      <c r="C61" s="41" t="s">
        <v>179</v>
      </c>
      <c r="D61" s="96"/>
      <c r="E61" s="106">
        <v>55</v>
      </c>
      <c r="F61" s="41" t="s">
        <v>184</v>
      </c>
      <c r="G61" s="41" t="s">
        <v>138</v>
      </c>
    </row>
    <row r="62" spans="1:7" ht="19.5" customHeight="1">
      <c r="A62" s="106">
        <v>56</v>
      </c>
      <c r="B62" s="41" t="s">
        <v>136</v>
      </c>
      <c r="C62" s="41" t="s">
        <v>75</v>
      </c>
      <c r="D62" s="96"/>
      <c r="E62" s="106">
        <v>56</v>
      </c>
      <c r="F62" s="41" t="s">
        <v>176</v>
      </c>
      <c r="G62" s="41" t="s">
        <v>175</v>
      </c>
    </row>
    <row r="63" spans="1:7" ht="19.5" customHeight="1">
      <c r="A63" s="106">
        <v>57</v>
      </c>
      <c r="B63" s="41" t="s">
        <v>100</v>
      </c>
      <c r="C63" s="41" t="s">
        <v>75</v>
      </c>
      <c r="D63" s="96"/>
      <c r="E63" s="106">
        <v>57</v>
      </c>
      <c r="F63" s="41" t="s">
        <v>88</v>
      </c>
      <c r="G63" s="41" t="s">
        <v>75</v>
      </c>
    </row>
    <row r="64" spans="1:7" ht="19.5" customHeight="1">
      <c r="A64" s="106">
        <v>58</v>
      </c>
      <c r="B64" s="41" t="s">
        <v>114</v>
      </c>
      <c r="C64" s="41" t="s">
        <v>75</v>
      </c>
      <c r="D64" s="96"/>
      <c r="E64" s="106">
        <v>58</v>
      </c>
      <c r="F64" s="41" t="s">
        <v>59</v>
      </c>
      <c r="G64" s="41" t="s">
        <v>75</v>
      </c>
    </row>
    <row r="65" spans="1:7" ht="19.5" customHeight="1">
      <c r="A65" s="106">
        <v>59</v>
      </c>
      <c r="B65" s="41" t="s">
        <v>59</v>
      </c>
      <c r="C65" s="41" t="s">
        <v>75</v>
      </c>
      <c r="D65" s="96"/>
      <c r="E65" s="106">
        <v>59</v>
      </c>
      <c r="F65" s="41" t="s">
        <v>183</v>
      </c>
      <c r="G65" s="41" t="s">
        <v>179</v>
      </c>
    </row>
    <row r="66" spans="1:7" ht="19.5" customHeight="1">
      <c r="A66" s="106">
        <v>60</v>
      </c>
      <c r="B66" s="41" t="s">
        <v>178</v>
      </c>
      <c r="C66" s="41" t="s">
        <v>179</v>
      </c>
      <c r="D66" s="96"/>
      <c r="E66" s="106">
        <v>60</v>
      </c>
      <c r="F66" s="41" t="s">
        <v>173</v>
      </c>
      <c r="G66" s="41" t="s">
        <v>80</v>
      </c>
    </row>
    <row r="67" spans="1:7" ht="19.5" customHeight="1">
      <c r="A67" s="106">
        <v>61</v>
      </c>
      <c r="B67" s="41" t="s">
        <v>99</v>
      </c>
      <c r="C67" s="41" t="s">
        <v>75</v>
      </c>
      <c r="D67" s="96"/>
      <c r="E67" s="106">
        <v>61</v>
      </c>
      <c r="F67" s="41" t="s">
        <v>123</v>
      </c>
      <c r="G67" s="41" t="s">
        <v>124</v>
      </c>
    </row>
    <row r="68" spans="1:7" ht="19.5" customHeight="1">
      <c r="A68" s="106">
        <v>62</v>
      </c>
      <c r="B68" s="41" t="s">
        <v>87</v>
      </c>
      <c r="C68" s="41" t="s">
        <v>75</v>
      </c>
      <c r="D68" s="96"/>
      <c r="E68" s="106">
        <v>62</v>
      </c>
      <c r="F68" s="41" t="s">
        <v>60</v>
      </c>
      <c r="G68" s="41" t="s">
        <v>75</v>
      </c>
    </row>
    <row r="69" spans="1:7" ht="19.5" customHeight="1">
      <c r="A69" s="106">
        <v>63</v>
      </c>
      <c r="B69" s="41" t="s">
        <v>121</v>
      </c>
      <c r="C69" s="41" t="s">
        <v>122</v>
      </c>
      <c r="D69" s="96"/>
      <c r="E69" s="106">
        <v>63</v>
      </c>
      <c r="F69" s="41" t="s">
        <v>182</v>
      </c>
      <c r="G69" s="41" t="s">
        <v>179</v>
      </c>
    </row>
    <row r="70" spans="1:7" ht="19.5" customHeight="1">
      <c r="A70" s="106">
        <v>64</v>
      </c>
      <c r="B70" s="41" t="s">
        <v>88</v>
      </c>
      <c r="C70" s="41" t="s">
        <v>75</v>
      </c>
      <c r="D70" s="96"/>
      <c r="E70" s="106">
        <v>64</v>
      </c>
      <c r="F70" s="41" t="s">
        <v>106</v>
      </c>
      <c r="G70" s="41" t="s">
        <v>75</v>
      </c>
    </row>
    <row r="71" spans="1:7" ht="19.5" customHeight="1">
      <c r="A71" s="106">
        <v>65</v>
      </c>
      <c r="B71" s="41" t="s">
        <v>119</v>
      </c>
      <c r="C71" s="41" t="s">
        <v>75</v>
      </c>
      <c r="D71" s="96"/>
      <c r="E71" s="106">
        <v>65</v>
      </c>
      <c r="F71" s="41" t="s">
        <v>156</v>
      </c>
      <c r="G71" s="41" t="s">
        <v>78</v>
      </c>
    </row>
    <row r="72" spans="1:7" ht="19.5" customHeight="1">
      <c r="A72" s="106">
        <v>66</v>
      </c>
      <c r="B72" s="41" t="s">
        <v>106</v>
      </c>
      <c r="C72" s="41" t="s">
        <v>75</v>
      </c>
      <c r="D72" s="96"/>
      <c r="E72" s="106">
        <v>66</v>
      </c>
      <c r="F72" s="41" t="s">
        <v>136</v>
      </c>
      <c r="G72" s="41" t="s">
        <v>75</v>
      </c>
    </row>
    <row r="73" spans="1:7" ht="19.5" customHeight="1">
      <c r="A73" s="106">
        <v>67</v>
      </c>
      <c r="B73" s="41" t="s">
        <v>123</v>
      </c>
      <c r="C73" s="41" t="s">
        <v>124</v>
      </c>
      <c r="D73" s="96"/>
      <c r="E73" s="106">
        <v>67</v>
      </c>
      <c r="F73" s="41" t="s">
        <v>155</v>
      </c>
      <c r="G73" s="41" t="s">
        <v>124</v>
      </c>
    </row>
    <row r="74" spans="1:7" ht="19.5" customHeight="1">
      <c r="A74" s="106">
        <v>68</v>
      </c>
      <c r="B74" s="41" t="s">
        <v>73</v>
      </c>
      <c r="C74" s="41" t="s">
        <v>75</v>
      </c>
      <c r="D74" s="96"/>
      <c r="E74" s="106">
        <v>68</v>
      </c>
      <c r="F74" s="41" t="s">
        <v>181</v>
      </c>
      <c r="G74" s="41" t="s">
        <v>179</v>
      </c>
    </row>
    <row r="75" spans="1:7" ht="19.5" customHeight="1">
      <c r="A75" s="106">
        <v>69</v>
      </c>
      <c r="B75" s="41" t="s">
        <v>107</v>
      </c>
      <c r="C75" s="41" t="s">
        <v>75</v>
      </c>
      <c r="D75" s="96"/>
      <c r="E75" s="106">
        <v>69</v>
      </c>
      <c r="F75" s="41" t="s">
        <v>131</v>
      </c>
      <c r="G75" s="41" t="s">
        <v>132</v>
      </c>
    </row>
    <row r="76" spans="1:7" ht="19.5" customHeight="1">
      <c r="A76" s="106">
        <v>70</v>
      </c>
      <c r="B76" s="41" t="s">
        <v>125</v>
      </c>
      <c r="C76" s="41" t="s">
        <v>75</v>
      </c>
      <c r="D76" s="96"/>
      <c r="E76" s="106">
        <v>70</v>
      </c>
      <c r="F76" s="41" t="s">
        <v>159</v>
      </c>
      <c r="G76" s="41" t="s">
        <v>132</v>
      </c>
    </row>
    <row r="77" spans="1:7" ht="19.5" customHeight="1">
      <c r="A77" s="106">
        <v>71</v>
      </c>
      <c r="B77" s="41" t="s">
        <v>159</v>
      </c>
      <c r="C77" s="41" t="s">
        <v>132</v>
      </c>
      <c r="D77" s="96"/>
      <c r="E77" s="110"/>
      <c r="F77" s="43"/>
      <c r="G77" s="43"/>
    </row>
    <row r="78" spans="1:7" ht="19.5" customHeight="1">
      <c r="A78" s="106">
        <v>72</v>
      </c>
      <c r="B78" s="41" t="s">
        <v>63</v>
      </c>
      <c r="C78" s="41" t="s">
        <v>75</v>
      </c>
      <c r="D78" s="96"/>
      <c r="E78" s="110"/>
      <c r="F78" s="43"/>
      <c r="G78" s="43"/>
    </row>
    <row r="79" spans="1:7" ht="19.5" customHeight="1">
      <c r="A79" s="106">
        <v>73</v>
      </c>
      <c r="B79" s="41" t="s">
        <v>113</v>
      </c>
      <c r="C79" s="41" t="s">
        <v>75</v>
      </c>
      <c r="D79" s="96"/>
      <c r="E79" s="110"/>
      <c r="F79" s="43"/>
      <c r="G79" s="43"/>
    </row>
    <row r="80" spans="1:7" ht="19.5" customHeight="1">
      <c r="A80" s="106">
        <v>74</v>
      </c>
      <c r="B80" s="41" t="s">
        <v>173</v>
      </c>
      <c r="C80" s="41" t="s">
        <v>80</v>
      </c>
      <c r="D80" s="96"/>
      <c r="E80" s="110"/>
      <c r="F80" s="43"/>
      <c r="G80" s="43"/>
    </row>
    <row r="81" spans="1:3" ht="21.75" customHeight="1">
      <c r="A81" s="8"/>
      <c r="B81" s="28" t="s">
        <v>22</v>
      </c>
      <c r="C81" s="18"/>
    </row>
    <row r="82" spans="1:7" s="96" customFormat="1" ht="19.5" customHeight="1">
      <c r="A82" s="109">
        <v>1</v>
      </c>
      <c r="B82" s="41" t="s">
        <v>111</v>
      </c>
      <c r="C82" s="41" t="s">
        <v>78</v>
      </c>
      <c r="F82" s="28"/>
      <c r="G82" s="28"/>
    </row>
    <row r="83" spans="1:7" s="96" customFormat="1" ht="19.5" customHeight="1">
      <c r="A83" s="109">
        <f>A82+1</f>
        <v>2</v>
      </c>
      <c r="B83" s="41" t="s">
        <v>108</v>
      </c>
      <c r="C83" s="41" t="s">
        <v>75</v>
      </c>
      <c r="F83" s="28"/>
      <c r="G83" s="28"/>
    </row>
    <row r="84" spans="1:7" s="96" customFormat="1" ht="19.5" customHeight="1">
      <c r="A84" s="109">
        <f>A83+1</f>
        <v>3</v>
      </c>
      <c r="B84" s="41" t="s">
        <v>66</v>
      </c>
      <c r="C84" s="41" t="s">
        <v>80</v>
      </c>
      <c r="F84" s="28"/>
      <c r="G84" s="28"/>
    </row>
    <row r="85" spans="1:7" s="96" customFormat="1" ht="19.5" customHeight="1">
      <c r="A85" s="109">
        <v>4</v>
      </c>
      <c r="B85" s="41" t="s">
        <v>65</v>
      </c>
      <c r="C85" s="41" t="s">
        <v>75</v>
      </c>
      <c r="F85" s="28"/>
      <c r="G85" s="28"/>
    </row>
    <row r="86" spans="1:7" s="96" customFormat="1" ht="19.5" customHeight="1">
      <c r="A86" s="109">
        <v>5</v>
      </c>
      <c r="B86" s="41" t="s">
        <v>95</v>
      </c>
      <c r="C86" s="41" t="s">
        <v>101</v>
      </c>
      <c r="F86" s="28"/>
      <c r="G86" s="28"/>
    </row>
    <row r="87" spans="1:7" s="96" customFormat="1" ht="19.5" customHeight="1">
      <c r="A87" s="109">
        <v>6</v>
      </c>
      <c r="B87" s="41" t="s">
        <v>217</v>
      </c>
      <c r="C87" s="41" t="s">
        <v>132</v>
      </c>
      <c r="F87" s="28"/>
      <c r="G87" s="28"/>
    </row>
    <row r="88" spans="1:7" s="96" customFormat="1" ht="19.5" customHeight="1">
      <c r="A88" s="109">
        <v>7</v>
      </c>
      <c r="B88" s="41" t="s">
        <v>115</v>
      </c>
      <c r="C88" s="41" t="s">
        <v>75</v>
      </c>
      <c r="F88" s="28"/>
      <c r="G88" s="28"/>
    </row>
    <row r="89" spans="1:7" s="96" customFormat="1" ht="19.5" customHeight="1">
      <c r="A89" s="109">
        <v>8</v>
      </c>
      <c r="B89" s="41" t="s">
        <v>102</v>
      </c>
      <c r="C89" s="41" t="s">
        <v>75</v>
      </c>
      <c r="F89" s="28"/>
      <c r="G89" s="28"/>
    </row>
    <row r="90" spans="1:7" s="96" customFormat="1" ht="19.5" customHeight="1">
      <c r="A90" s="109">
        <v>9</v>
      </c>
      <c r="B90" s="41" t="s">
        <v>169</v>
      </c>
      <c r="C90" s="41" t="s">
        <v>80</v>
      </c>
      <c r="F90" s="28"/>
      <c r="G90" s="28"/>
    </row>
    <row r="91" spans="1:7" s="96" customFormat="1" ht="19.5" customHeight="1">
      <c r="A91" s="109">
        <v>10</v>
      </c>
      <c r="B91" s="41" t="s">
        <v>94</v>
      </c>
      <c r="C91" s="41" t="s">
        <v>75</v>
      </c>
      <c r="F91" s="28"/>
      <c r="G91" s="28"/>
    </row>
    <row r="92" spans="1:7" s="96" customFormat="1" ht="19.5" customHeight="1">
      <c r="A92" s="109">
        <v>11</v>
      </c>
      <c r="B92" s="41" t="s">
        <v>130</v>
      </c>
      <c r="C92" s="41" t="s">
        <v>80</v>
      </c>
      <c r="F92" s="28"/>
      <c r="G92" s="28"/>
    </row>
    <row r="93" spans="1:7" s="96" customFormat="1" ht="19.5" customHeight="1">
      <c r="A93" s="109">
        <v>12</v>
      </c>
      <c r="B93" s="41" t="s">
        <v>168</v>
      </c>
      <c r="C93" s="41" t="s">
        <v>132</v>
      </c>
      <c r="F93" s="28"/>
      <c r="G93" s="28"/>
    </row>
    <row r="94" spans="1:7" s="96" customFormat="1" ht="19.5" customHeight="1">
      <c r="A94" s="109">
        <v>13</v>
      </c>
      <c r="B94" s="41" t="s">
        <v>129</v>
      </c>
      <c r="C94" s="41" t="s">
        <v>80</v>
      </c>
      <c r="F94" s="28"/>
      <c r="G94" s="28"/>
    </row>
    <row r="95" spans="1:7" s="96" customFormat="1" ht="19.5" customHeight="1">
      <c r="A95" s="109">
        <v>14</v>
      </c>
      <c r="B95" s="41" t="s">
        <v>171</v>
      </c>
      <c r="C95" s="41" t="s">
        <v>132</v>
      </c>
      <c r="F95" s="28"/>
      <c r="G95" s="28"/>
    </row>
    <row r="96" spans="1:7" s="96" customFormat="1" ht="19.5" customHeight="1">
      <c r="A96" s="109">
        <v>15</v>
      </c>
      <c r="B96" s="41" t="s">
        <v>176</v>
      </c>
      <c r="C96" s="41" t="s">
        <v>175</v>
      </c>
      <c r="F96" s="28"/>
      <c r="G96" s="28"/>
    </row>
    <row r="97" spans="1:7" s="96" customFormat="1" ht="19.5" customHeight="1">
      <c r="A97" s="109">
        <v>16</v>
      </c>
      <c r="B97" s="41" t="s">
        <v>90</v>
      </c>
      <c r="C97" s="41" t="s">
        <v>75</v>
      </c>
      <c r="F97" s="28"/>
      <c r="G97" s="28"/>
    </row>
    <row r="98" spans="1:7" s="96" customFormat="1" ht="19.5" customHeight="1">
      <c r="A98" s="106">
        <v>17</v>
      </c>
      <c r="B98" s="41" t="s">
        <v>155</v>
      </c>
      <c r="C98" s="41" t="s">
        <v>124</v>
      </c>
      <c r="F98" s="28"/>
      <c r="G98" s="28"/>
    </row>
    <row r="99" spans="1:7" s="96" customFormat="1" ht="19.5" customHeight="1">
      <c r="A99" s="106">
        <v>18</v>
      </c>
      <c r="B99" s="41" t="s">
        <v>131</v>
      </c>
      <c r="C99" s="41" t="s">
        <v>132</v>
      </c>
      <c r="F99" s="28"/>
      <c r="G99" s="28"/>
    </row>
    <row r="100" spans="1:7" s="96" customFormat="1" ht="19.5" customHeight="1">
      <c r="A100" s="106">
        <v>19</v>
      </c>
      <c r="B100" s="41" t="s">
        <v>150</v>
      </c>
      <c r="C100" s="41" t="s">
        <v>80</v>
      </c>
      <c r="F100" s="28"/>
      <c r="G100" s="28"/>
    </row>
    <row r="101" spans="1:7" s="96" customFormat="1" ht="19.5" customHeight="1">
      <c r="A101" s="106">
        <v>20</v>
      </c>
      <c r="B101" s="41" t="s">
        <v>153</v>
      </c>
      <c r="C101" s="41" t="s">
        <v>142</v>
      </c>
      <c r="F101" s="28"/>
      <c r="G101" s="28"/>
    </row>
    <row r="102" spans="1:7" s="96" customFormat="1" ht="19.5" customHeight="1">
      <c r="A102" s="106">
        <v>21</v>
      </c>
      <c r="B102" s="41" t="s">
        <v>118</v>
      </c>
      <c r="C102" s="41" t="s">
        <v>75</v>
      </c>
      <c r="F102" s="28"/>
      <c r="G102" s="28"/>
    </row>
    <row r="103" spans="1:7" s="96" customFormat="1" ht="19.5" customHeight="1">
      <c r="A103" s="106">
        <v>22</v>
      </c>
      <c r="B103" s="41" t="s">
        <v>120</v>
      </c>
      <c r="C103" s="41" t="s">
        <v>75</v>
      </c>
      <c r="F103" s="28"/>
      <c r="G103" s="28"/>
    </row>
    <row r="104" spans="1:7" s="96" customFormat="1" ht="19.5" customHeight="1">
      <c r="A104" s="106">
        <v>23</v>
      </c>
      <c r="B104" s="41" t="s">
        <v>110</v>
      </c>
      <c r="C104" s="41" t="s">
        <v>75</v>
      </c>
      <c r="F104" s="28"/>
      <c r="G104" s="28"/>
    </row>
    <row r="105" spans="1:7" s="96" customFormat="1" ht="19.5" customHeight="1">
      <c r="A105" s="106">
        <v>24</v>
      </c>
      <c r="B105" s="41" t="s">
        <v>160</v>
      </c>
      <c r="C105" s="41" t="s">
        <v>132</v>
      </c>
      <c r="F105" s="28"/>
      <c r="G105" s="28"/>
    </row>
    <row r="106" spans="1:7" s="96" customFormat="1" ht="19.5" customHeight="1">
      <c r="A106" s="106">
        <v>25</v>
      </c>
      <c r="B106" s="41" t="s">
        <v>152</v>
      </c>
      <c r="C106" s="41" t="s">
        <v>142</v>
      </c>
      <c r="F106" s="28"/>
      <c r="G106" s="28"/>
    </row>
    <row r="107" spans="1:7" s="96" customFormat="1" ht="19.5" customHeight="1">
      <c r="A107" s="106">
        <v>26</v>
      </c>
      <c r="B107" s="41" t="s">
        <v>156</v>
      </c>
      <c r="C107" s="41" t="s">
        <v>78</v>
      </c>
      <c r="F107" s="28"/>
      <c r="G107" s="28"/>
    </row>
    <row r="108" spans="1:7" s="96" customFormat="1" ht="19.5" customHeight="1">
      <c r="A108" s="106">
        <v>27</v>
      </c>
      <c r="B108" s="41" t="s">
        <v>177</v>
      </c>
      <c r="C108" s="41" t="s">
        <v>132</v>
      </c>
      <c r="F108" s="28"/>
      <c r="G108" s="28"/>
    </row>
  </sheetData>
  <sheetProtection/>
  <mergeCells count="3">
    <mergeCell ref="A4:G4"/>
    <mergeCell ref="A5:C5"/>
    <mergeCell ref="E5:G5"/>
  </mergeCells>
  <printOptions/>
  <pageMargins left="0.7480314960629921" right="0.13" top="0.07874015748031496" bottom="0.1968503937007874" header="0.1968503937007874" footer="0.1968503937007874"/>
  <pageSetup horizontalDpi="600" verticalDpi="600" orientation="portrait" paperSize="9" scale="74" r:id="rId3"/>
  <legacyDrawing r:id="rId2"/>
  <oleObjects>
    <oleObject progId="Word.Document.8" shapeId="538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Результаты</dc:title>
  <dc:subject/>
  <dc:creator>Т.М. Пуйсан</dc:creator>
  <cp:keywords/>
  <dc:description/>
  <cp:lastModifiedBy>111</cp:lastModifiedBy>
  <cp:lastPrinted>2011-09-08T17:15:20Z</cp:lastPrinted>
  <dcterms:created xsi:type="dcterms:W3CDTF">2001-12-01T15:22:19Z</dcterms:created>
  <dcterms:modified xsi:type="dcterms:W3CDTF">2011-09-09T06:54:39Z</dcterms:modified>
  <cp:category/>
  <cp:version/>
  <cp:contentType/>
  <cp:contentStatus/>
</cp:coreProperties>
</file>